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uide" sheetId="1" state="visible" r:id="rId3"/>
    <sheet name="Summary" sheetId="2" state="visible" r:id="rId4"/>
    <sheet name="Targets" sheetId="3" state="visible" r:id="rId5"/>
    <sheet name="Budget" sheetId="4" state="visible" r:id="rId6"/>
    <sheet name="Track" sheetId="5" state="visible" r:id="rId7"/>
    <sheet name="Settings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<sst xmlns="http://schemas.openxmlformats.org/spreadsheetml/2006/main" count="210" uniqueCount="166">
  <si>
    <t xml:space="preserve">FinWiseOwl - Monthly Budget Tracker</t>
  </si>
  <si>
    <t xml:space="preserve">Your money. Your rules. Accounted for every month.</t>
  </si>
  <si>
    <t xml:space="preserve">SHEET DIRECTORY</t>
  </si>
  <si>
    <t xml:space="preserve">Sheet</t>
  </si>
  <si>
    <t xml:space="preserve">What it does</t>
  </si>
  <si>
    <t xml:space="preserve">Guide</t>
  </si>
  <si>
    <t xml:space="preserve">You are here. Start here and follow the steps below.</t>
  </si>
  <si>
    <t xml:space="preserve">Summary</t>
  </si>
  <si>
    <t xml:space="preserve">Dashboard - view monthly spend, savings rate, and leaky buckets at a glance</t>
  </si>
  <si>
    <t xml:space="preserve">Targets</t>
  </si>
  <si>
    <t xml:space="preserve">Set your Needs / Wants / Savings target % split once - drives the whole tracker</t>
  </si>
  <si>
    <t xml:space="preserve">Budget</t>
  </si>
  <si>
    <t xml:space="preserve">Enter your budgeted amount per expense type and assign each to a bucket</t>
  </si>
  <si>
    <t xml:space="preserve">Track</t>
  </si>
  <si>
    <t xml:space="preserve">Log daily transactions - Month and Category auto-fill from your Budget</t>
  </si>
  <si>
    <t xml:space="preserve">Settings</t>
  </si>
  <si>
    <t xml:space="preserve">Master list of Expense Types, Categories, Payment Modes used in dropdowns</t>
  </si>
  <si>
    <t xml:space="preserve">HOW TO USE - 5 STEPS</t>
  </si>
  <si>
    <t xml:space="preserve">Step 1</t>
  </si>
  <si>
    <t xml:space="preserve">Set your Needs / Wants / Savings targets in the Targets sheet (default: 50% / 20% / 30%)</t>
  </si>
  <si>
    <t xml:space="preserve">Step 2</t>
  </si>
  <si>
    <t xml:space="preserve">Enter each expense type, its monthly budget, and bucket in the Budget sheet</t>
  </si>
  <si>
    <t xml:space="preserve">Step 3</t>
  </si>
  <si>
    <t xml:space="preserve">Log every transaction in the Track sheet - date, expense type, amount, payment mode</t>
  </si>
  <si>
    <t xml:space="preserve">Step 4</t>
  </si>
  <si>
    <t xml:space="preserve">Open Summary, type the month (e.g. 2025-10) and your take-home income to see your dashboard</t>
  </si>
  <si>
    <t xml:space="preserve">Step 5</t>
  </si>
  <si>
    <t xml:space="preserve">(Optional) Edit Settings to customise the expense types and payment modes in dropdowns</t>
  </si>
  <si>
    <t xml:space="preserve">Track. Review. Improve.</t>
  </si>
  <si>
    <t xml:space="preserve">Viewing Month</t>
  </si>
  <si>
    <t xml:space="preserve">2026-03</t>
  </si>
  <si>
    <t xml:space="preserve">Monthly Take-Home (₹)</t>
  </si>
  <si>
    <t xml:space="preserve">Auto: current month. Type any month (e.g. 2025-10) to filter history.</t>
  </si>
  <si>
    <t xml:space="preserve">Total Spent</t>
  </si>
  <si>
    <t xml:space="preserve">Needs (₹)</t>
  </si>
  <si>
    <t xml:space="preserve">Wants (₹)</t>
  </si>
  <si>
    <t xml:space="preserve">Savings Deployed</t>
  </si>
  <si>
    <t xml:space="preserve">Savings Rate</t>
  </si>
  <si>
    <t xml:space="preserve">Budget Health</t>
  </si>
  <si>
    <t xml:space="preserve">BUCKET SUMMARY</t>
  </si>
  <si>
    <t xml:space="preserve">Bucket</t>
  </si>
  <si>
    <t xml:space="preserve">Actual (₹)</t>
  </si>
  <si>
    <t xml:space="preserve">Target (₹)</t>
  </si>
  <si>
    <t xml:space="preserve">Variance (₹)</t>
  </si>
  <si>
    <t xml:space="preserve">Actual %</t>
  </si>
  <si>
    <t xml:space="preserve">Target %</t>
  </si>
  <si>
    <t xml:space="preserve">Status</t>
  </si>
  <si>
    <t xml:space="preserve">Needs</t>
  </si>
  <si>
    <t xml:space="preserve">Wants</t>
  </si>
  <si>
    <t xml:space="preserve">Savings</t>
  </si>
  <si>
    <t xml:space="preserve">TOTAL</t>
  </si>
  <si>
    <t xml:space="preserve">LEAKY BUCKETS  ·  expense-by-expense comparison</t>
  </si>
  <si>
    <t xml:space="preserve">Expense Type</t>
  </si>
  <si>
    <t xml:space="preserve">Budgeted (₹)</t>
  </si>
  <si>
    <t xml:space="preserve">Targets - Set Your Bucket Split</t>
  </si>
  <si>
    <t xml:space="preserve">Enter Needs % and Savings %. Wants auto-calculates to fill 100%.</t>
  </si>
  <si>
    <t xml:space="preserve">Note</t>
  </si>
  <si>
    <t xml:space="preserve">Needs: rent, EMIs, groceries, utilities, insurance, debt repayments</t>
  </si>
  <si>
    <t xml:space="preserve">Auto-calculated: 100% minus Needs and Savings</t>
  </si>
  <si>
    <t xml:space="preserve">Savings: SIPs, mutual funds, FDs, emergency fund contributions</t>
  </si>
  <si>
    <t xml:space="preserve">⚠  Debt repayment EMIs → Needs.  Investment contributions (SIPs, FDs) → Savings.</t>
  </si>
  <si>
    <t xml:space="preserve">Budget - Monthly Expense Plan</t>
  </si>
  <si>
    <t xml:space="preserve">Enter your planned monthly spend per expense type and assign each to a bucket.</t>
  </si>
  <si>
    <t xml:space="preserve">#</t>
  </si>
  <si>
    <t xml:space="preserve">Budget (₹)</t>
  </si>
  <si>
    <t xml:space="preserve">Rent / Home Loan EMI</t>
  </si>
  <si>
    <t xml:space="preserve">HOW TO USE:</t>
  </si>
  <si>
    <t xml:space="preserve">Groceries</t>
  </si>
  <si>
    <t xml:space="preserve">1. Choose expense type from the dropdown (or type your own)</t>
  </si>
  <si>
    <t xml:space="preserve">Utilities (Electricity/Water/Gas)</t>
  </si>
  <si>
    <t xml:space="preserve">2. Enter the monthly budget amount</t>
  </si>
  <si>
    <t xml:space="preserve">Transport / Fuel</t>
  </si>
  <si>
    <t xml:space="preserve">3. Assign to Needs, Wants, or Savings</t>
  </si>
  <si>
    <t xml:space="preserve">Insurance Premiums</t>
  </si>
  <si>
    <t xml:space="preserve">Dining Out</t>
  </si>
  <si>
    <t xml:space="preserve">Note: EMI repayments → Needs.  SIPs / investments → Savings.</t>
  </si>
  <si>
    <t xml:space="preserve">OTT Subscriptions</t>
  </si>
  <si>
    <t xml:space="preserve">Movies / Events</t>
  </si>
  <si>
    <t xml:space="preserve">Clothing / Accessories</t>
  </si>
  <si>
    <t xml:space="preserve">Mutual Funds / SIP</t>
  </si>
  <si>
    <t xml:space="preserve">Emergency Fund</t>
  </si>
  <si>
    <t xml:space="preserve">Fixed Deposit</t>
  </si>
  <si>
    <t xml:space="preserve">TOTAL BUDGETED</t>
  </si>
  <si>
    <t xml:space="preserve">Track - Daily Expense Log</t>
  </si>
  <si>
    <t xml:space="preserve">Log each transaction. Month and Category auto-fill. Dropdown available for Expense Type and Payment Mode.</t>
  </si>
  <si>
    <t xml:space="preserve">Date</t>
  </si>
  <si>
    <t xml:space="preserve">Month</t>
  </si>
  <si>
    <t xml:space="preserve">Amount (₹)</t>
  </si>
  <si>
    <t xml:space="preserve">Payment Mode</t>
  </si>
  <si>
    <t xml:space="preserve">Category</t>
  </si>
  <si>
    <t xml:space="preserve">Notes</t>
  </si>
  <si>
    <t xml:space="preserve">Credit Card</t>
  </si>
  <si>
    <t xml:space="preserve">Settings - Master Lists</t>
  </si>
  <si>
    <t xml:space="preserve">Edit these lists to customise the dropdowns in Budget and Track sheets.</t>
  </si>
  <si>
    <t xml:space="preserve">Categories</t>
  </si>
  <si>
    <t xml:space="preserve">Expense Types</t>
  </si>
  <si>
    <t xml:space="preserve">Payment Modes</t>
  </si>
  <si>
    <t xml:space="preserve">Month List</t>
  </si>
  <si>
    <t xml:space="preserve">UPI</t>
  </si>
  <si>
    <t xml:space="preserve">All</t>
  </si>
  <si>
    <t xml:space="preserve">2024-01</t>
  </si>
  <si>
    <t xml:space="preserve">Debit Card</t>
  </si>
  <si>
    <t xml:space="preserve">2024-02</t>
  </si>
  <si>
    <t xml:space="preserve">Netbanking</t>
  </si>
  <si>
    <t xml:space="preserve">2024-03</t>
  </si>
  <si>
    <t xml:space="preserve">Cash</t>
  </si>
  <si>
    <t xml:space="preserve">2024-04</t>
  </si>
  <si>
    <t xml:space="preserve">Credit Card Dues</t>
  </si>
  <si>
    <t xml:space="preserve">Wallet</t>
  </si>
  <si>
    <t xml:space="preserve">2024-05</t>
  </si>
  <si>
    <t xml:space="preserve">Personal Loan EMI</t>
  </si>
  <si>
    <t xml:space="preserve">Auto-debit</t>
  </si>
  <si>
    <t xml:space="preserve">2024-06</t>
  </si>
  <si>
    <t xml:space="preserve">Car Loan EMI</t>
  </si>
  <si>
    <t xml:space="preserve">2024-07</t>
  </si>
  <si>
    <t xml:space="preserve">Education Loan EMI</t>
  </si>
  <si>
    <t xml:space="preserve">2024-08</t>
  </si>
  <si>
    <t xml:space="preserve">Business Loan EMI</t>
  </si>
  <si>
    <t xml:space="preserve">2024-09</t>
  </si>
  <si>
    <t xml:space="preserve">2024-10</t>
  </si>
  <si>
    <t xml:space="preserve">2024-11</t>
  </si>
  <si>
    <t xml:space="preserve">2024-12</t>
  </si>
  <si>
    <t xml:space="preserve">2025-01</t>
  </si>
  <si>
    <t xml:space="preserve">Gadgets / Electronics</t>
  </si>
  <si>
    <t xml:space="preserve">2025-02</t>
  </si>
  <si>
    <t xml:space="preserve">Travel / Vacations</t>
  </si>
  <si>
    <t xml:space="preserve">2025-03</t>
  </si>
  <si>
    <t xml:space="preserve">Gifts / Donations</t>
  </si>
  <si>
    <t xml:space="preserve">2025-04</t>
  </si>
  <si>
    <t xml:space="preserve">Personal Care / Salon</t>
  </si>
  <si>
    <t xml:space="preserve">2025-05</t>
  </si>
  <si>
    <t xml:space="preserve">2025-06</t>
  </si>
  <si>
    <t xml:space="preserve">2025-07</t>
  </si>
  <si>
    <t xml:space="preserve">2025-08</t>
  </si>
  <si>
    <t xml:space="preserve">Recurring Deposits</t>
  </si>
  <si>
    <t xml:space="preserve">2025-09</t>
  </si>
  <si>
    <t xml:space="preserve">Stocks / ETFs / Bonds</t>
  </si>
  <si>
    <t xml:space="preserve">2025-10</t>
  </si>
  <si>
    <t xml:space="preserve">NPS / PPF</t>
  </si>
  <si>
    <t xml:space="preserve">2025-11</t>
  </si>
  <si>
    <t xml:space="preserve">Misc</t>
  </si>
  <si>
    <t xml:space="preserve">2025-12</t>
  </si>
  <si>
    <t xml:space="preserve">2026-01</t>
  </si>
  <si>
    <t xml:space="preserve">Tip: Add more rows to expand the dropdowns. Validation in Budget and Track covers rows 3-55 of each column.</t>
  </si>
  <si>
    <t xml:space="preserve">2026-02</t>
  </si>
  <si>
    <t xml:space="preserve">2026-04</t>
  </si>
  <si>
    <t xml:space="preserve">2026-05</t>
  </si>
  <si>
    <t xml:space="preserve">2026-06</t>
  </si>
  <si>
    <t xml:space="preserve">2026-07</t>
  </si>
  <si>
    <t xml:space="preserve">2026-08</t>
  </si>
  <si>
    <t xml:space="preserve">2026-09</t>
  </si>
  <si>
    <t xml:space="preserve">2026-10</t>
  </si>
  <si>
    <t xml:space="preserve">2026-11</t>
  </si>
  <si>
    <t xml:space="preserve">2026-12</t>
  </si>
  <si>
    <t xml:space="preserve">2027-01</t>
  </si>
  <si>
    <t xml:space="preserve">2027-02</t>
  </si>
  <si>
    <t xml:space="preserve">2027-03</t>
  </si>
  <si>
    <t xml:space="preserve">2027-04</t>
  </si>
  <si>
    <t xml:space="preserve">2027-05</t>
  </si>
  <si>
    <t xml:space="preserve">2027-06</t>
  </si>
  <si>
    <t xml:space="preserve">2027-07</t>
  </si>
  <si>
    <t xml:space="preserve">2027-08</t>
  </si>
  <si>
    <t xml:space="preserve">2027-09</t>
  </si>
  <si>
    <t xml:space="preserve">2027-10</t>
  </si>
  <si>
    <t xml:space="preserve">2027-11</t>
  </si>
  <si>
    <t xml:space="preserve">2027-12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</si>
</sst>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;\(#,##0\);\-"/>
    <numFmt numFmtId="166" formatCode="0.0%;\-0.0%;\—"/>
    <numFmt numFmtId="167" formatCode="0.0%;\(0.0%\);\-"/>
    <numFmt numFmtId="168" formatCode="dd\-mmm\-yyyy"/>
  </numFmts>
  <fonts count="2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DE59"/>
      <name val="Arial"/>
      <family val="0"/>
      <charset val="1"/>
    </font>
    <font>
      <i val="true"/>
      <sz val="8"/>
      <color rgb="FF6B7E77"/>
      <name val="Arial"/>
      <family val="0"/>
      <charset val="1"/>
    </font>
    <font>
      <b val="true"/>
      <sz val="8"/>
      <color rgb="FFFFDE59"/>
      <name val="Arial"/>
      <family val="0"/>
      <charset val="1"/>
    </font>
    <font>
      <b val="true"/>
      <sz val="9"/>
      <color rgb="FFF0EDE4"/>
      <name val="Arial"/>
      <family val="0"/>
      <charset val="1"/>
    </font>
    <font>
      <b val="true"/>
      <sz val="9"/>
      <color rgb="FFFFDE59"/>
      <name val="Arial"/>
      <family val="0"/>
      <charset val="1"/>
    </font>
    <font>
      <sz val="9"/>
      <color rgb="FFF0EDE4"/>
      <name val="Arial"/>
      <family val="0"/>
      <charset val="1"/>
    </font>
    <font>
      <sz val="9"/>
      <color rgb="FF6B7E77"/>
      <name val="Arial"/>
      <family val="0"/>
      <charset val="1"/>
    </font>
    <font>
      <b val="true"/>
      <sz val="12"/>
      <color rgb="FF1A2520"/>
      <name val="Arial"/>
      <family val="0"/>
      <charset val="1"/>
    </font>
    <font>
      <i val="true"/>
      <sz val="7"/>
      <color rgb="FF6B7E77"/>
      <name val="Arial"/>
      <family val="0"/>
      <charset val="1"/>
    </font>
    <font>
      <sz val="8"/>
      <color rgb="FF6B7E77"/>
      <name val="Arial"/>
      <family val="0"/>
      <charset val="1"/>
    </font>
    <font>
      <b val="true"/>
      <sz val="13"/>
      <color rgb="FFFFDE59"/>
      <name val="Arial"/>
      <family val="0"/>
      <charset val="1"/>
    </font>
    <font>
      <b val="true"/>
      <sz val="9"/>
      <color rgb="FF1A2520"/>
      <name val="Arial"/>
      <family val="0"/>
      <charset val="1"/>
    </font>
    <font>
      <sz val="9"/>
      <color rgb="FF1A2520"/>
      <name val="Arial"/>
      <family val="0"/>
      <charset val="1"/>
    </font>
    <font>
      <b val="true"/>
      <sz val="10"/>
      <color rgb="FF1A2520"/>
      <name val="Arial"/>
      <family val="0"/>
      <charset val="1"/>
    </font>
    <font>
      <b val="true"/>
      <sz val="11"/>
      <color rgb="FF1A2520"/>
      <name val="Arial"/>
      <family val="0"/>
      <charset val="1"/>
    </font>
    <font>
      <i val="true"/>
      <sz val="10"/>
      <color rgb="FF6B7E77"/>
      <name val="Arial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0C1810"/>
        <bgColor rgb="FF111F17"/>
      </patternFill>
    </fill>
    <fill>
      <patternFill patternType="solid">
        <fgColor rgb="FF162219"/>
        <bgColor rgb="FF111F17"/>
      </patternFill>
    </fill>
    <fill>
      <patternFill patternType="solid">
        <fgColor rgb="FF111F17"/>
        <bgColor rgb="FF162219"/>
      </patternFill>
    </fill>
    <fill>
      <patternFill patternType="solid">
        <fgColor rgb="FFFFFBEB"/>
        <bgColor rgb="FFF4F9F6"/>
      </patternFill>
    </fill>
    <fill>
      <patternFill patternType="solid">
        <fgColor rgb="FFEBF5EE"/>
        <bgColor rgb="FFF4F9F6"/>
      </patternFill>
    </fill>
    <fill>
      <patternFill patternType="solid">
        <fgColor rgb="FFF4F9F6"/>
        <bgColor rgb="FFEBF5EE"/>
      </patternFill>
    </fill>
    <fill>
      <patternFill patternType="solid">
        <fgColor rgb="FFFFFFFF"/>
        <bgColor rgb="FFFFFBEB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>
        <color rgb="FFD1E8DC"/>
      </left>
      <right style="thin">
        <color rgb="FFD1E8DC"/>
      </right>
      <top style="thin">
        <color rgb="FFD1E8DC"/>
      </top>
      <bottom style="thin">
        <color rgb="FFD1E8DC"/>
      </bottom>
      <diagonal/>
    </border>
    <border diagonalUp="false" diagonalDown="false">
      <left/>
      <right/>
      <top/>
      <bottom style="medium">
        <color rgb="FFFFDE59"/>
      </bottom>
      <diagonal/>
    </border>
    <border diagonalUp="false" diagonalDown="false">
      <left style="thin">
        <color rgb="FFD1E8DC"/>
      </left>
      <right style="thin">
        <color rgb="FFD1E8DC"/>
      </right>
      <top style="thin">
        <color rgb="FFD1E8DC"/>
      </top>
      <bottom/>
      <diagonal/>
    </border>
    <border diagonalUp="false" diagonalDown="false">
      <left style="thin">
        <color rgb="FFD1E8DC"/>
      </left>
      <right style="thin">
        <color rgb="FFD1E8DC"/>
      </right>
      <top/>
      <bottom style="thin">
        <color rgb="FFD1E8DC"/>
      </bottom>
      <diagonal/>
    </border>
    <border diagonalUp="false" diagonalDown="false">
      <left style="thin">
        <color rgb="FFD1E8DC"/>
      </left>
      <right/>
      <top style="thin">
        <color rgb="FFD1E8DC"/>
      </top>
      <bottom style="thin">
        <color rgb="FFD1E8DC"/>
      </bottom>
      <diagonal/>
    </border>
    <border diagonalUp="false" diagonalDown="false">
      <left style="thin">
        <color rgb="FFFFDE59"/>
      </left>
      <right style="thin">
        <color rgb="FFFFDE59"/>
      </right>
      <top style="thin">
        <color rgb="FFFFDE59"/>
      </top>
      <bottom style="thin">
        <color rgb="FFFFDE5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11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4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4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6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6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6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6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3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7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6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8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8" fillId="5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9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5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6" fillId="5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5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3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6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6" fillId="5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6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6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6B7E77"/>
      <rgbColor rgb="FF9999FF"/>
      <rgbColor rgb="FF993366"/>
      <rgbColor rgb="FFFFFBEB"/>
      <rgbColor rgb="FFEBF5E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4F9F6"/>
      <rgbColor rgb="FFD1E8DC"/>
      <rgbColor rgb="FFF0EDE4"/>
      <rgbColor rgb="FF99CCFF"/>
      <rgbColor rgb="FFFF99CC"/>
      <rgbColor rgb="FFCC99FF"/>
      <rgbColor rgb="FFFFDE5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C1810"/>
      <rgbColor rgb="FF4A7C65"/>
      <rgbColor rgb="FF111F17"/>
      <rgbColor rgb="FF162219"/>
      <rgbColor rgb="FF993300"/>
      <rgbColor rgb="FF993366"/>
      <rgbColor rgb="FF333399"/>
      <rgbColor rgb="FF1A252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DE59"/>
    <pageSetUpPr fitToPage="false"/>
  </sheetPr>
  <dimension ref="A1:D3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14"/>
    <col collapsed="false" customWidth="true" hidden="false" outlineLevel="0" max="3" min="3" style="1" width="62"/>
    <col collapsed="false" customWidth="true" hidden="false" outlineLevel="0" max="4" min="4" style="1" width="2"/>
  </cols>
  <sheetData>
    <row r="1" customFormat="false" ht="30" hidden="false" customHeight="true" outlineLevel="0" collapsed="false">
      <c r="A1" s="2" t="s">
        <v>0</v>
      </c>
      <c r="B1" s="2"/>
      <c r="C1" s="2"/>
      <c r="D1" s="2"/>
    </row>
    <row r="2" customFormat="false" ht="15.75" hidden="false" customHeight="true" outlineLevel="0" collapsed="false">
      <c r="A2" s="3" t="s">
        <v>1</v>
      </c>
      <c r="B2" s="3"/>
      <c r="C2" s="3"/>
      <c r="D2" s="3"/>
    </row>
    <row r="3" customFormat="false" ht="7.5" hidden="false" customHeight="true" outlineLevel="0" collapsed="false">
      <c r="A3" s="4"/>
      <c r="B3" s="4"/>
      <c r="C3" s="4"/>
      <c r="D3" s="4"/>
    </row>
    <row r="4" customFormat="false" ht="18" hidden="false" customHeight="true" outlineLevel="0" collapsed="false">
      <c r="A4" s="4"/>
      <c r="B4" s="5" t="s">
        <v>2</v>
      </c>
      <c r="C4" s="5"/>
      <c r="D4" s="4"/>
    </row>
    <row r="5" customFormat="false" ht="15.75" hidden="false" customHeight="true" outlineLevel="0" collapsed="false">
      <c r="A5" s="4"/>
      <c r="B5" s="6" t="s">
        <v>3</v>
      </c>
      <c r="C5" s="6" t="s">
        <v>4</v>
      </c>
      <c r="D5" s="4"/>
    </row>
    <row r="6" customFormat="false" ht="18" hidden="false" customHeight="true" outlineLevel="0" collapsed="false">
      <c r="A6" s="4"/>
      <c r="B6" s="7" t="s">
        <v>5</v>
      </c>
      <c r="C6" s="8" t="s">
        <v>6</v>
      </c>
      <c r="D6" s="4"/>
    </row>
    <row r="7" customFormat="false" ht="18" hidden="false" customHeight="true" outlineLevel="0" collapsed="false">
      <c r="A7" s="4"/>
      <c r="B7" s="9" t="s">
        <v>7</v>
      </c>
      <c r="C7" s="10" t="s">
        <v>8</v>
      </c>
      <c r="D7" s="4"/>
    </row>
    <row r="8" customFormat="false" ht="18" hidden="false" customHeight="true" outlineLevel="0" collapsed="false">
      <c r="A8" s="4"/>
      <c r="B8" s="7" t="s">
        <v>9</v>
      </c>
      <c r="C8" s="8" t="s">
        <v>10</v>
      </c>
      <c r="D8" s="4"/>
    </row>
    <row r="9" customFormat="false" ht="18" hidden="false" customHeight="true" outlineLevel="0" collapsed="false">
      <c r="A9" s="4"/>
      <c r="B9" s="9" t="s">
        <v>11</v>
      </c>
      <c r="C9" s="10" t="s">
        <v>12</v>
      </c>
      <c r="D9" s="4"/>
    </row>
    <row r="10" customFormat="false" ht="18" hidden="false" customHeight="true" outlineLevel="0" collapsed="false">
      <c r="A10" s="4"/>
      <c r="B10" s="7" t="s">
        <v>13</v>
      </c>
      <c r="C10" s="8" t="s">
        <v>14</v>
      </c>
      <c r="D10" s="4"/>
    </row>
    <row r="11" customFormat="false" ht="18" hidden="false" customHeight="true" outlineLevel="0" collapsed="false">
      <c r="A11" s="4"/>
      <c r="B11" s="9" t="s">
        <v>15</v>
      </c>
      <c r="C11" s="10" t="s">
        <v>16</v>
      </c>
      <c r="D11" s="4"/>
    </row>
    <row r="12" customFormat="false" ht="15" hidden="false" customHeight="true" outlineLevel="0" collapsed="false">
      <c r="A12" s="4"/>
      <c r="B12" s="4"/>
      <c r="C12" s="4"/>
      <c r="D12" s="4"/>
    </row>
    <row r="13" customFormat="false" ht="7.5" hidden="false" customHeight="true" outlineLevel="0" collapsed="false">
      <c r="A13" s="4"/>
      <c r="B13" s="4"/>
      <c r="C13" s="4"/>
      <c r="D13" s="4"/>
    </row>
    <row r="14" customFormat="false" ht="18" hidden="false" customHeight="true" outlineLevel="0" collapsed="false">
      <c r="A14" s="4"/>
      <c r="B14" s="5" t="s">
        <v>17</v>
      </c>
      <c r="C14" s="5"/>
      <c r="D14" s="4"/>
    </row>
    <row r="15" customFormat="false" ht="21.75" hidden="false" customHeight="true" outlineLevel="0" collapsed="false">
      <c r="A15" s="4"/>
      <c r="B15" s="9" t="s">
        <v>18</v>
      </c>
      <c r="C15" s="10" t="s">
        <v>19</v>
      </c>
      <c r="D15" s="4"/>
    </row>
    <row r="16" customFormat="false" ht="21.75" hidden="false" customHeight="true" outlineLevel="0" collapsed="false">
      <c r="A16" s="4"/>
      <c r="B16" s="7" t="s">
        <v>20</v>
      </c>
      <c r="C16" s="8" t="s">
        <v>21</v>
      </c>
      <c r="D16" s="4"/>
    </row>
    <row r="17" customFormat="false" ht="21.75" hidden="false" customHeight="true" outlineLevel="0" collapsed="false">
      <c r="A17" s="4"/>
      <c r="B17" s="9" t="s">
        <v>22</v>
      </c>
      <c r="C17" s="10" t="s">
        <v>23</v>
      </c>
      <c r="D17" s="4"/>
    </row>
    <row r="18" customFormat="false" ht="21.75" hidden="false" customHeight="true" outlineLevel="0" collapsed="false">
      <c r="A18" s="4"/>
      <c r="B18" s="7" t="s">
        <v>24</v>
      </c>
      <c r="C18" s="8" t="s">
        <v>25</v>
      </c>
      <c r="D18" s="4"/>
    </row>
    <row r="19" customFormat="false" ht="21.75" hidden="false" customHeight="true" outlineLevel="0" collapsed="false">
      <c r="A19" s="4"/>
      <c r="B19" s="9" t="s">
        <v>26</v>
      </c>
      <c r="C19" s="10" t="s">
        <v>27</v>
      </c>
      <c r="D19" s="4"/>
    </row>
    <row r="20" customFormat="false" ht="15" hidden="false" customHeight="true" outlineLevel="0" collapsed="false">
      <c r="A20" s="4"/>
      <c r="B20" s="4"/>
      <c r="C20" s="4"/>
      <c r="D20" s="4"/>
    </row>
    <row r="21" customFormat="false" ht="15" hidden="false" customHeight="true" outlineLevel="0" collapsed="false">
      <c r="A21" s="4"/>
      <c r="B21" s="4"/>
      <c r="C21" s="4"/>
      <c r="D21" s="4"/>
    </row>
    <row r="22" customFormat="false" ht="15" hidden="false" customHeight="true" outlineLevel="0" collapsed="false">
      <c r="A22" s="4"/>
      <c r="B22" s="4"/>
      <c r="C22" s="4"/>
      <c r="D22" s="4"/>
    </row>
    <row r="23" customFormat="false" ht="15" hidden="false" customHeight="true" outlineLevel="0" collapsed="false">
      <c r="A23" s="4"/>
      <c r="B23" s="4"/>
      <c r="C23" s="4"/>
      <c r="D23" s="4"/>
    </row>
    <row r="24" customFormat="false" ht="15" hidden="false" customHeight="true" outlineLevel="0" collapsed="false">
      <c r="A24" s="4"/>
      <c r="B24" s="4"/>
      <c r="C24" s="4"/>
      <c r="D24" s="4"/>
    </row>
    <row r="25" customFormat="false" ht="15" hidden="false" customHeight="true" outlineLevel="0" collapsed="false">
      <c r="A25" s="4"/>
      <c r="B25" s="4"/>
      <c r="C25" s="4"/>
      <c r="D25" s="4"/>
    </row>
    <row r="26" customFormat="false" ht="15" hidden="false" customHeight="true" outlineLevel="0" collapsed="false">
      <c r="A26" s="4"/>
      <c r="B26" s="4"/>
      <c r="C26" s="4"/>
      <c r="D26" s="4"/>
    </row>
    <row r="27" customFormat="false" ht="15" hidden="false" customHeight="true" outlineLevel="0" collapsed="false">
      <c r="A27" s="4"/>
      <c r="B27" s="4"/>
      <c r="C27" s="4"/>
      <c r="D27" s="4"/>
    </row>
    <row r="28" customFormat="false" ht="15" hidden="false" customHeight="true" outlineLevel="0" collapsed="false">
      <c r="A28" s="4"/>
      <c r="B28" s="4"/>
      <c r="C28" s="4"/>
      <c r="D28" s="4"/>
    </row>
    <row r="29" customFormat="false" ht="15" hidden="false" customHeight="true" outlineLevel="0" collapsed="false">
      <c r="A29" s="4"/>
      <c r="B29" s="4"/>
      <c r="C29" s="4"/>
      <c r="D29" s="4"/>
    </row>
    <row r="30" customFormat="false" ht="15" hidden="false" customHeight="true" outlineLevel="0" collapsed="false">
      <c r="A30" s="4"/>
      <c r="B30" s="4"/>
      <c r="C30" s="4"/>
      <c r="D30" s="4"/>
    </row>
    <row r="31" customFormat="false" ht="15" hidden="false" customHeight="true" outlineLevel="0" collapsed="false">
      <c r="A31" s="4"/>
      <c r="B31" s="4"/>
      <c r="C31" s="4"/>
      <c r="D31" s="4"/>
    </row>
  </sheetData>
  <mergeCells count="4">
    <mergeCell ref="A1:D1"/>
    <mergeCell ref="A2:D2"/>
    <mergeCell ref="B4:C4"/>
    <mergeCell ref="B14:C1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DE59"/>
    <pageSetUpPr fitToPage="false"/>
  </sheetPr>
  <dimension ref="A1:I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24"/>
    <col collapsed="false" customWidth="true" hidden="false" outlineLevel="0" max="5" min="3" style="1" width="16"/>
    <col collapsed="false" customWidth="true" hidden="false" outlineLevel="0" max="8" min="6" style="1" width="13"/>
    <col collapsed="false" customWidth="true" hidden="false" outlineLevel="0" max="9" min="9" style="1" width="2"/>
  </cols>
  <sheetData>
    <row r="1" customFormat="false" ht="30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Format="false" ht="15.75" hidden="false" customHeight="true" outlineLevel="0" collapsed="false">
      <c r="A2" s="3" t="s">
        <v>28</v>
      </c>
      <c r="B2" s="3"/>
      <c r="C2" s="3"/>
      <c r="D2" s="3"/>
      <c r="E2" s="3"/>
      <c r="F2" s="3"/>
      <c r="G2" s="3"/>
      <c r="H2" s="3"/>
      <c r="I2" s="3"/>
    </row>
    <row r="3" customFormat="false" ht="7.5" hidden="false" customHeight="true" outlineLevel="0" collapsed="false">
      <c r="A3" s="4"/>
      <c r="B3" s="4"/>
      <c r="C3" s="4"/>
      <c r="D3" s="4"/>
      <c r="E3" s="4"/>
      <c r="F3" s="4"/>
      <c r="G3" s="4"/>
      <c r="H3" s="4"/>
      <c r="I3" s="4"/>
    </row>
    <row r="4" customFormat="false" ht="27.75" hidden="false" customHeight="true" outlineLevel="0" collapsed="false">
      <c r="A4" s="4"/>
      <c r="B4" s="11" t="s">
        <v>29</v>
      </c>
      <c r="C4" s="12" t="s">
        <v>30</v>
      </c>
      <c r="D4" s="4"/>
      <c r="E4" s="13" t="s">
        <v>31</v>
      </c>
      <c r="F4" s="14"/>
      <c r="G4" s="4"/>
      <c r="H4" s="4"/>
      <c r="I4" s="4"/>
    </row>
    <row r="5" customFormat="false" ht="12" hidden="false" customHeight="true" outlineLevel="0" collapsed="false">
      <c r="A5" s="4"/>
      <c r="B5" s="15" t="s">
        <v>32</v>
      </c>
      <c r="C5" s="15"/>
      <c r="D5" s="4"/>
      <c r="E5" s="4"/>
      <c r="F5" s="4"/>
      <c r="G5" s="4"/>
      <c r="H5" s="4"/>
      <c r="I5" s="4"/>
    </row>
    <row r="6" customFormat="false" ht="15" hidden="false" customHeight="true" outlineLevel="0" collapsed="false">
      <c r="A6" s="4"/>
      <c r="B6" s="16" t="s">
        <v>33</v>
      </c>
      <c r="C6" s="16" t="s">
        <v>34</v>
      </c>
      <c r="D6" s="16" t="s">
        <v>35</v>
      </c>
      <c r="E6" s="16" t="s">
        <v>36</v>
      </c>
      <c r="F6" s="16" t="s">
        <v>37</v>
      </c>
      <c r="G6" s="16" t="s">
        <v>38</v>
      </c>
      <c r="H6" s="4"/>
      <c r="I6" s="4"/>
    </row>
    <row r="7" customFormat="false" ht="27.75" hidden="false" customHeight="true" outlineLevel="0" collapsed="false">
      <c r="A7" s="4"/>
      <c r="B7" s="17" t="n">
        <f aca="false">IFERROR(C14,0)</f>
        <v>0</v>
      </c>
      <c r="C7" s="17" t="n">
        <f aca="false">IFERROR(C11,0)</f>
        <v>0</v>
      </c>
      <c r="D7" s="17" t="n">
        <f aca="false">IFERROR(C12,0)</f>
        <v>0</v>
      </c>
      <c r="E7" s="17" t="n">
        <f aca="false">IFERROR(C13,0)</f>
        <v>0</v>
      </c>
      <c r="F7" s="18" t="str">
        <f aca="false">IF(F4="","-",IFERROR(C13/F4,"-"))</f>
        <v>-</v>
      </c>
      <c r="G7" s="19" t="str">
        <f aca="false">IF(F4="","-",IF(C11+C12&gt;IFERROR(F4-ROUND(F4*Targets!$C$7,0),0),"⚠ Over","✓ On Track"))</f>
        <v>-</v>
      </c>
      <c r="H7" s="4"/>
      <c r="I7" s="4"/>
    </row>
    <row r="8" customFormat="false" ht="7.5" hidden="false" customHeight="true" outlineLevel="0" collapsed="false">
      <c r="A8" s="4"/>
      <c r="B8" s="4"/>
      <c r="C8" s="4"/>
      <c r="D8" s="4"/>
      <c r="E8" s="4"/>
      <c r="F8" s="4"/>
      <c r="G8" s="4"/>
      <c r="H8" s="4"/>
      <c r="I8" s="4"/>
    </row>
    <row r="9" customFormat="false" ht="19.5" hidden="false" customHeight="true" outlineLevel="0" collapsed="false">
      <c r="A9" s="4"/>
      <c r="B9" s="20" t="s">
        <v>39</v>
      </c>
      <c r="C9" s="20"/>
      <c r="D9" s="20"/>
      <c r="E9" s="20"/>
      <c r="F9" s="20"/>
      <c r="G9" s="20"/>
      <c r="H9" s="20"/>
      <c r="I9" s="4"/>
    </row>
    <row r="10" customFormat="false" ht="18" hidden="false" customHeight="true" outlineLevel="0" collapsed="false">
      <c r="A10" s="4"/>
      <c r="B10" s="6" t="s">
        <v>40</v>
      </c>
      <c r="C10" s="6" t="s">
        <v>41</v>
      </c>
      <c r="D10" s="6" t="s">
        <v>42</v>
      </c>
      <c r="E10" s="6" t="s">
        <v>43</v>
      </c>
      <c r="F10" s="6" t="s">
        <v>44</v>
      </c>
      <c r="G10" s="6" t="s">
        <v>45</v>
      </c>
      <c r="H10" s="6" t="s">
        <v>46</v>
      </c>
      <c r="I10" s="4"/>
    </row>
    <row r="11" customFormat="false" ht="18" hidden="false" customHeight="true" outlineLevel="0" collapsed="false">
      <c r="A11" s="4"/>
      <c r="B11" s="21" t="s">
        <v>47</v>
      </c>
      <c r="C11" s="22" t="n">
        <f aca="false">IFERROR(IF($C$4="All",SUMIF(Track!$G:$G,"Needs",Track!$E:$E),SUMIFS(Track!$E:$E,Track!$G:$G,"Needs",Track!$C:$C,$C$4)),0)</f>
        <v>0</v>
      </c>
      <c r="D11" s="22" t="str">
        <f aca="false">IF($F$4="","",ROUND($F$4*Targets!$C$5,0))</f>
        <v/>
      </c>
      <c r="E11" s="22" t="str">
        <f aca="false">IF($F$4="","",D11-C11)</f>
        <v/>
      </c>
      <c r="F11" s="23" t="str">
        <f aca="false">IF(C14=0,"",C11/C14)</f>
        <v/>
      </c>
      <c r="G11" s="23" t="n">
        <f aca="false">Targets!$C$5</f>
        <v>0.5</v>
      </c>
      <c r="H11" s="24" t="str">
        <f aca="false">IF($F$4="","",IF(E11&gt;=0,"✓ Under","⚠ Over"))</f>
        <v/>
      </c>
      <c r="I11" s="4"/>
    </row>
    <row r="12" customFormat="false" ht="18" hidden="false" customHeight="true" outlineLevel="0" collapsed="false">
      <c r="A12" s="4"/>
      <c r="B12" s="25" t="s">
        <v>48</v>
      </c>
      <c r="C12" s="26" t="n">
        <f aca="false">IFERROR(IF($C$4="All",SUMIF(Track!$G:$G,"Wants",Track!$E:$E),SUMIFS(Track!$E:$E,Track!$G:$G,"Wants",Track!$C:$C,$C$4)),0)</f>
        <v>0</v>
      </c>
      <c r="D12" s="26" t="str">
        <f aca="false">IF($F$4="","",ROUND($F$4*Targets!$C$6,0))</f>
        <v/>
      </c>
      <c r="E12" s="26" t="str">
        <f aca="false">IF($F$4="","",D12-C12)</f>
        <v/>
      </c>
      <c r="F12" s="27" t="str">
        <f aca="false">IF(C14=0,"",C12/C14)</f>
        <v/>
      </c>
      <c r="G12" s="27" t="n">
        <f aca="false">Targets!$C$6</f>
        <v>0.2</v>
      </c>
      <c r="H12" s="28" t="str">
        <f aca="false">IF($F$4="","",IF(E12&gt;=0,"✓ Under","⚠ Over"))</f>
        <v/>
      </c>
      <c r="I12" s="4"/>
    </row>
    <row r="13" customFormat="false" ht="18" hidden="false" customHeight="true" outlineLevel="0" collapsed="false">
      <c r="A13" s="4"/>
      <c r="B13" s="25" t="s">
        <v>49</v>
      </c>
      <c r="C13" s="26" t="n">
        <f aca="false">IFERROR(IF($C$4="All",SUMIF(Track!$G:$G,"Savings",Track!$E:$E),SUMIFS(Track!$E:$E,Track!$G:$G,"Savings",Track!$C:$C,$C$4)),0)</f>
        <v>0</v>
      </c>
      <c r="D13" s="26" t="str">
        <f aca="false">IF($F$4="","",ROUND($F$4*Targets!$C$7,0))</f>
        <v/>
      </c>
      <c r="E13" s="26" t="str">
        <f aca="false">IF($F$4="","",D13-C13)</f>
        <v/>
      </c>
      <c r="F13" s="27" t="str">
        <f aca="false">IF(C14=0,"",C13/C14)</f>
        <v/>
      </c>
      <c r="G13" s="27" t="n">
        <f aca="false">Targets!$C$7</f>
        <v>0.3</v>
      </c>
      <c r="H13" s="28" t="str">
        <f aca="false">IF($F$4="","",IF(E13&gt;=0,"✓ Under","⚠ Over"))</f>
        <v/>
      </c>
      <c r="I13" s="4"/>
    </row>
    <row r="14" customFormat="false" ht="18" hidden="false" customHeight="true" outlineLevel="0" collapsed="false">
      <c r="A14" s="4"/>
      <c r="B14" s="29" t="s">
        <v>50</v>
      </c>
      <c r="C14" s="30" t="n">
        <f aca="false">SUM(C11:C13)</f>
        <v>0</v>
      </c>
      <c r="D14" s="30" t="str">
        <f aca="false">IF($F$4="","",F4)</f>
        <v/>
      </c>
      <c r="E14" s="30" t="str">
        <f aca="false">IF($F$4="","",D14-C14)</f>
        <v/>
      </c>
      <c r="F14" s="31"/>
      <c r="G14" s="31"/>
      <c r="H14" s="31"/>
      <c r="I14" s="4"/>
    </row>
    <row r="15" customFormat="false" ht="7.5" hidden="false" customHeight="true" outlineLevel="0" collapsed="false">
      <c r="A15" s="4"/>
      <c r="B15" s="4"/>
      <c r="C15" s="4"/>
      <c r="D15" s="4"/>
      <c r="E15" s="4"/>
      <c r="F15" s="4"/>
      <c r="G15" s="4"/>
      <c r="H15" s="4"/>
      <c r="I15" s="4"/>
    </row>
    <row r="16" customFormat="false" ht="19.5" hidden="false" customHeight="true" outlineLevel="0" collapsed="false">
      <c r="A16" s="4"/>
      <c r="B16" s="20" t="s">
        <v>51</v>
      </c>
      <c r="C16" s="20"/>
      <c r="D16" s="20"/>
      <c r="E16" s="20"/>
      <c r="F16" s="20"/>
      <c r="G16" s="20"/>
      <c r="H16" s="20"/>
      <c r="I16" s="4"/>
    </row>
    <row r="17" customFormat="false" ht="18" hidden="false" customHeight="true" outlineLevel="0" collapsed="false">
      <c r="A17" s="4"/>
      <c r="B17" s="6" t="s">
        <v>52</v>
      </c>
      <c r="C17" s="6" t="s">
        <v>41</v>
      </c>
      <c r="D17" s="6" t="s">
        <v>53</v>
      </c>
      <c r="E17" s="6" t="s">
        <v>43</v>
      </c>
      <c r="F17" s="6" t="s">
        <v>46</v>
      </c>
      <c r="G17" s="6"/>
      <c r="H17" s="6"/>
      <c r="I17" s="4"/>
    </row>
    <row r="18" customFormat="false" ht="16.5" hidden="false" customHeight="true" outlineLevel="0" collapsed="false">
      <c r="A18" s="4"/>
      <c r="B18" s="32" t="str">
        <f aca="false">IFERROR(IF(Budget!$C$5="","",Budget!$C$5),"")</f>
        <v>Rent / Home Loan EMI</v>
      </c>
      <c r="C18" s="26" t="n">
        <f aca="false">IF(B18="","",IFERROR(IF($C$4="All",SUMIF(Track!$D:$D,B18,Track!$E:$E),SUMIFS(Track!$E:$E,Track!$D:$D,B18,Track!$C:$C,$C$4)),0))</f>
        <v>0</v>
      </c>
      <c r="D18" s="26" t="n">
        <f aca="false">IF(B18="","",IFERROR(VLOOKUP(B18,Budget!$C:$D,2,FALSE()),""))</f>
        <v>30000</v>
      </c>
      <c r="E18" s="26" t="n">
        <f aca="false">IF(B18="","",IFERROR(IF(D18="","",D18-C18),""))</f>
        <v>30000</v>
      </c>
      <c r="F18" s="28" t="str">
        <f aca="false">IF(B18="","",IFERROR(IF(D18="","-",IF(E18&gt;=0,"✓ On Track","⚠ Over Budget")),"-"))</f>
        <v>✓ On Track</v>
      </c>
      <c r="G18" s="33"/>
      <c r="H18" s="33"/>
      <c r="I18" s="4"/>
    </row>
    <row r="19" customFormat="false" ht="16.5" hidden="false" customHeight="true" outlineLevel="0" collapsed="false">
      <c r="A19" s="4"/>
      <c r="B19" s="34" t="str">
        <f aca="false">IFERROR(IF(Budget!$C$6="","",Budget!$C$6),"")</f>
        <v>Groceries</v>
      </c>
      <c r="C19" s="35" t="n">
        <f aca="false">IF(B19="","",IFERROR(IF($C$4="All",SUMIF(Track!$D:$D,B19,Track!$E:$E),SUMIFS(Track!$E:$E,Track!$D:$D,B19,Track!$C:$C,$C$4)),0))</f>
        <v>0</v>
      </c>
      <c r="D19" s="35" t="n">
        <f aca="false">IF(B19="","",IFERROR(VLOOKUP(B19,Budget!$C:$D,2,FALSE()),""))</f>
        <v>8000</v>
      </c>
      <c r="E19" s="35" t="n">
        <f aca="false">IF(B19="","",IFERROR(IF(D19="","",D19-C19),""))</f>
        <v>8000</v>
      </c>
      <c r="F19" s="36" t="str">
        <f aca="false">IF(B19="","",IFERROR(IF(D19="","-",IF(E19&gt;=0,"✓ On Track","⚠ Over Budget")),"-"))</f>
        <v>✓ On Track</v>
      </c>
      <c r="G19" s="37"/>
      <c r="H19" s="37"/>
      <c r="I19" s="4"/>
    </row>
    <row r="20" customFormat="false" ht="16.5" hidden="false" customHeight="true" outlineLevel="0" collapsed="false">
      <c r="A20" s="4"/>
      <c r="B20" s="32" t="str">
        <f aca="false">IFERROR(IF(Budget!$C$7="","",Budget!$C$7),"")</f>
        <v>Utilities (Electricity/Water/Gas)</v>
      </c>
      <c r="C20" s="26" t="n">
        <f aca="false">IF(B20="","",IFERROR(IF($C$4="All",SUMIF(Track!$D:$D,B20,Track!$E:$E),SUMIFS(Track!$E:$E,Track!$D:$D,B20,Track!$C:$C,$C$4)),0))</f>
        <v>0</v>
      </c>
      <c r="D20" s="26" t="n">
        <f aca="false">IF(B20="","",IFERROR(VLOOKUP(B20,Budget!$C:$D,2,FALSE()),""))</f>
        <v>3000</v>
      </c>
      <c r="E20" s="26" t="n">
        <f aca="false">IF(B20="","",IFERROR(IF(D20="","",D20-C20),""))</f>
        <v>3000</v>
      </c>
      <c r="F20" s="28" t="str">
        <f aca="false">IF(B20="","",IFERROR(IF(D20="","-",IF(E20&gt;=0,"✓ On Track","⚠ Over Budget")),"-"))</f>
        <v>✓ On Track</v>
      </c>
      <c r="G20" s="33"/>
      <c r="H20" s="33"/>
      <c r="I20" s="4"/>
    </row>
    <row r="21" customFormat="false" ht="16.5" hidden="false" customHeight="true" outlineLevel="0" collapsed="false">
      <c r="A21" s="4"/>
      <c r="B21" s="34" t="str">
        <f aca="false">IFERROR(IF(Budget!$C$8="","",Budget!$C$8),"")</f>
        <v>Transport / Fuel</v>
      </c>
      <c r="C21" s="35" t="n">
        <f aca="false">IF(B21="","",IFERROR(IF($C$4="All",SUMIF(Track!$D:$D,B21,Track!$E:$E),SUMIFS(Track!$E:$E,Track!$D:$D,B21,Track!$C:$C,$C$4)),0))</f>
        <v>0</v>
      </c>
      <c r="D21" s="35" t="n">
        <f aca="false">IF(B21="","",IFERROR(VLOOKUP(B21,Budget!$C:$D,2,FALSE()),""))</f>
        <v>3000</v>
      </c>
      <c r="E21" s="35" t="n">
        <f aca="false">IF(B21="","",IFERROR(IF(D21="","",D21-C21),""))</f>
        <v>3000</v>
      </c>
      <c r="F21" s="36" t="str">
        <f aca="false">IF(B21="","",IFERROR(IF(D21="","-",IF(E21&gt;=0,"✓ On Track","⚠ Over Budget")),"-"))</f>
        <v>✓ On Track</v>
      </c>
      <c r="G21" s="37"/>
      <c r="H21" s="37"/>
      <c r="I21" s="4"/>
    </row>
    <row r="22" customFormat="false" ht="16.5" hidden="false" customHeight="true" outlineLevel="0" collapsed="false">
      <c r="A22" s="4"/>
      <c r="B22" s="32" t="str">
        <f aca="false">IFERROR(IF(Budget!$C$9="","",Budget!$C$9),"")</f>
        <v>Insurance Premiums</v>
      </c>
      <c r="C22" s="26" t="n">
        <f aca="false">IF(B22="","",IFERROR(IF($C$4="All",SUMIF(Track!$D:$D,B22,Track!$E:$E),SUMIFS(Track!$E:$E,Track!$D:$D,B22,Track!$C:$C,$C$4)),0))</f>
        <v>0</v>
      </c>
      <c r="D22" s="26" t="n">
        <f aca="false">IF(B22="","",IFERROR(VLOOKUP(B22,Budget!$C:$D,2,FALSE()),""))</f>
        <v>5000</v>
      </c>
      <c r="E22" s="26" t="n">
        <f aca="false">IF(B22="","",IFERROR(IF(D22="","",D22-C22),""))</f>
        <v>5000</v>
      </c>
      <c r="F22" s="28" t="str">
        <f aca="false">IF(B22="","",IFERROR(IF(D22="","-",IF(E22&gt;=0,"✓ On Track","⚠ Over Budget")),"-"))</f>
        <v>✓ On Track</v>
      </c>
      <c r="G22" s="33"/>
      <c r="H22" s="33"/>
      <c r="I22" s="4"/>
    </row>
    <row r="23" customFormat="false" ht="16.5" hidden="false" customHeight="true" outlineLevel="0" collapsed="false">
      <c r="A23" s="4"/>
      <c r="B23" s="34" t="str">
        <f aca="false">IFERROR(IF(Budget!$C$10="","",Budget!$C$10),"")</f>
        <v>Dining Out</v>
      </c>
      <c r="C23" s="35" t="n">
        <f aca="false">IF(B23="","",IFERROR(IF($C$4="All",SUMIF(Track!$D:$D,B23,Track!$E:$E),SUMIFS(Track!$E:$E,Track!$D:$D,B23,Track!$C:$C,$C$4)),0))</f>
        <v>0</v>
      </c>
      <c r="D23" s="35" t="n">
        <f aca="false">IF(B23="","",IFERROR(VLOOKUP(B23,Budget!$C:$D,2,FALSE()),""))</f>
        <v>3000</v>
      </c>
      <c r="E23" s="35" t="n">
        <f aca="false">IF(B23="","",IFERROR(IF(D23="","",D23-C23),""))</f>
        <v>3000</v>
      </c>
      <c r="F23" s="36" t="str">
        <f aca="false">IF(B23="","",IFERROR(IF(D23="","-",IF(E23&gt;=0,"✓ On Track","⚠ Over Budget")),"-"))</f>
        <v>✓ On Track</v>
      </c>
      <c r="G23" s="37"/>
      <c r="H23" s="37"/>
      <c r="I23" s="4"/>
    </row>
    <row r="24" customFormat="false" ht="16.5" hidden="false" customHeight="true" outlineLevel="0" collapsed="false">
      <c r="A24" s="4"/>
      <c r="B24" s="32" t="str">
        <f aca="false">IFERROR(IF(Budget!$C$11="","",Budget!$C$11),"")</f>
        <v>OTT Subscriptions</v>
      </c>
      <c r="C24" s="26" t="n">
        <f aca="false">IF(B24="","",IFERROR(IF($C$4="All",SUMIF(Track!$D:$D,B24,Track!$E:$E),SUMIFS(Track!$E:$E,Track!$D:$D,B24,Track!$C:$C,$C$4)),0))</f>
        <v>0</v>
      </c>
      <c r="D24" s="26" t="n">
        <f aca="false">IF(B24="","",IFERROR(VLOOKUP(B24,Budget!$C:$D,2,FALSE()),""))</f>
        <v>1000</v>
      </c>
      <c r="E24" s="26" t="n">
        <f aca="false">IF(B24="","",IFERROR(IF(D24="","",D24-C24),""))</f>
        <v>1000</v>
      </c>
      <c r="F24" s="28" t="str">
        <f aca="false">IF(B24="","",IFERROR(IF(D24="","-",IF(E24&gt;=0,"✓ On Track","⚠ Over Budget")),"-"))</f>
        <v>✓ On Track</v>
      </c>
      <c r="G24" s="33"/>
      <c r="H24" s="33"/>
      <c r="I24" s="4"/>
    </row>
    <row r="25" customFormat="false" ht="16.5" hidden="false" customHeight="true" outlineLevel="0" collapsed="false">
      <c r="A25" s="4"/>
      <c r="B25" s="34" t="str">
        <f aca="false">IFERROR(IF(Budget!$C$12="","",Budget!$C$12),"")</f>
        <v>Movies / Events</v>
      </c>
      <c r="C25" s="35" t="n">
        <f aca="false">IF(B25="","",IFERROR(IF($C$4="All",SUMIF(Track!$D:$D,B25,Track!$E:$E),SUMIFS(Track!$E:$E,Track!$D:$D,B25,Track!$C:$C,$C$4)),0))</f>
        <v>0</v>
      </c>
      <c r="D25" s="35" t="n">
        <f aca="false">IF(B25="","",IFERROR(VLOOKUP(B25,Budget!$C:$D,2,FALSE()),""))</f>
        <v>1000</v>
      </c>
      <c r="E25" s="35" t="n">
        <f aca="false">IF(B25="","",IFERROR(IF(D25="","",D25-C25),""))</f>
        <v>1000</v>
      </c>
      <c r="F25" s="36" t="str">
        <f aca="false">IF(B25="","",IFERROR(IF(D25="","-",IF(E25&gt;=0,"✓ On Track","⚠ Over Budget")),"-"))</f>
        <v>✓ On Track</v>
      </c>
      <c r="G25" s="37"/>
      <c r="H25" s="37"/>
      <c r="I25" s="4"/>
    </row>
    <row r="26" customFormat="false" ht="16.5" hidden="false" customHeight="true" outlineLevel="0" collapsed="false">
      <c r="A26" s="4"/>
      <c r="B26" s="32" t="str">
        <f aca="false">IFERROR(IF(Budget!$C$13="","",Budget!$C$13),"")</f>
        <v>Clothing / Accessories</v>
      </c>
      <c r="C26" s="26" t="n">
        <f aca="false">IF(B26="","",IFERROR(IF($C$4="All",SUMIF(Track!$D:$D,B26,Track!$E:$E),SUMIFS(Track!$E:$E,Track!$D:$D,B26,Track!$C:$C,$C$4)),0))</f>
        <v>0</v>
      </c>
      <c r="D26" s="26" t="n">
        <f aca="false">IF(B26="","",IFERROR(VLOOKUP(B26,Budget!$C:$D,2,FALSE()),""))</f>
        <v>2000</v>
      </c>
      <c r="E26" s="26" t="n">
        <f aca="false">IF(B26="","",IFERROR(IF(D26="","",D26-C26),""))</f>
        <v>2000</v>
      </c>
      <c r="F26" s="28" t="str">
        <f aca="false">IF(B26="","",IFERROR(IF(D26="","-",IF(E26&gt;=0,"✓ On Track","⚠ Over Budget")),"-"))</f>
        <v>✓ On Track</v>
      </c>
      <c r="G26" s="33"/>
      <c r="H26" s="33"/>
      <c r="I26" s="4"/>
    </row>
    <row r="27" customFormat="false" ht="16.5" hidden="false" customHeight="true" outlineLevel="0" collapsed="false">
      <c r="A27" s="4"/>
      <c r="B27" s="34" t="str">
        <f aca="false">IFERROR(IF(Budget!$C$14="","",Budget!$C$14),"")</f>
        <v>Mutual Funds / SIP</v>
      </c>
      <c r="C27" s="35" t="n">
        <f aca="false">IF(B27="","",IFERROR(IF($C$4="All",SUMIF(Track!$D:$D,B27,Track!$E:$E),SUMIFS(Track!$E:$E,Track!$D:$D,B27,Track!$C:$C,$C$4)),0))</f>
        <v>0</v>
      </c>
      <c r="D27" s="35" t="n">
        <f aca="false">IF(B27="","",IFERROR(VLOOKUP(B27,Budget!$C:$D,2,FALSE()),""))</f>
        <v>15000</v>
      </c>
      <c r="E27" s="35" t="n">
        <f aca="false">IF(B27="","",IFERROR(IF(D27="","",D27-C27),""))</f>
        <v>15000</v>
      </c>
      <c r="F27" s="36" t="str">
        <f aca="false">IF(B27="","",IFERROR(IF(D27="","-",IF(E27&gt;=0,"✓ On Track","⚠ Over Budget")),"-"))</f>
        <v>✓ On Track</v>
      </c>
      <c r="G27" s="37"/>
      <c r="H27" s="37"/>
      <c r="I27" s="4"/>
    </row>
    <row r="28" customFormat="false" ht="16.5" hidden="false" customHeight="true" outlineLevel="0" collapsed="false">
      <c r="A28" s="4"/>
      <c r="B28" s="32" t="str">
        <f aca="false">IFERROR(IF(Budget!$C$15="","",Budget!$C$15),"")</f>
        <v>Emergency Fund</v>
      </c>
      <c r="C28" s="26" t="n">
        <f aca="false">IF(B28="","",IFERROR(IF($C$4="All",SUMIF(Track!$D:$D,B28,Track!$E:$E),SUMIFS(Track!$E:$E,Track!$D:$D,B28,Track!$C:$C,$C$4)),0))</f>
        <v>0</v>
      </c>
      <c r="D28" s="26" t="n">
        <f aca="false">IF(B28="","",IFERROR(VLOOKUP(B28,Budget!$C:$D,2,FALSE()),""))</f>
        <v>5000</v>
      </c>
      <c r="E28" s="26" t="n">
        <f aca="false">IF(B28="","",IFERROR(IF(D28="","",D28-C28),""))</f>
        <v>5000</v>
      </c>
      <c r="F28" s="28" t="str">
        <f aca="false">IF(B28="","",IFERROR(IF(D28="","-",IF(E28&gt;=0,"✓ On Track","⚠ Over Budget")),"-"))</f>
        <v>✓ On Track</v>
      </c>
      <c r="G28" s="33"/>
      <c r="H28" s="33"/>
      <c r="I28" s="4"/>
    </row>
    <row r="29" customFormat="false" ht="16.5" hidden="false" customHeight="true" outlineLevel="0" collapsed="false">
      <c r="A29" s="4"/>
      <c r="B29" s="34" t="str">
        <f aca="false">IFERROR(IF(Budget!$C$16="","",Budget!$C$16),"")</f>
        <v>Fixed Deposit</v>
      </c>
      <c r="C29" s="35" t="n">
        <f aca="false">IF(B29="","",IFERROR(IF($C$4="All",SUMIF(Track!$D:$D,B29,Track!$E:$E),SUMIFS(Track!$E:$E,Track!$D:$D,B29,Track!$C:$C,$C$4)),0))</f>
        <v>0</v>
      </c>
      <c r="D29" s="35" t="n">
        <f aca="false">IF(B29="","",IFERROR(VLOOKUP(B29,Budget!$C:$D,2,FALSE()),""))</f>
        <v>0</v>
      </c>
      <c r="E29" s="35" t="n">
        <f aca="false">IF(B29="","",IFERROR(IF(D29="","",D29-C29),""))</f>
        <v>0</v>
      </c>
      <c r="F29" s="36" t="str">
        <f aca="false">IF(B29="","",IFERROR(IF(D29="","-",IF(E29&gt;=0,"✓ On Track","⚠ Over Budget")),"-"))</f>
        <v>✓ On Track</v>
      </c>
      <c r="G29" s="37"/>
      <c r="H29" s="37"/>
      <c r="I29" s="4"/>
    </row>
    <row r="30" customFormat="false" ht="16.5" hidden="false" customHeight="true" outlineLevel="0" collapsed="false">
      <c r="A30" s="4"/>
      <c r="B30" s="32" t="str">
        <f aca="false">IFERROR(IF(Budget!$C$17="","",Budget!$C$17),"")</f>
        <v/>
      </c>
      <c r="C30" s="26" t="str">
        <f aca="false">IF(B30="","",IFERROR(IF($C$4="All",SUMIF(Track!$D:$D,B30,Track!$E:$E),SUMIFS(Track!$E:$E,Track!$D:$D,B30,Track!$C:$C,$C$4)),0))</f>
        <v/>
      </c>
      <c r="D30" s="26" t="str">
        <f aca="false">IF(B30="","",IFERROR(VLOOKUP(B30,Budget!$C:$D,2,FALSE()),""))</f>
        <v/>
      </c>
      <c r="E30" s="26" t="str">
        <f aca="false">IF(B30="","",IFERROR(IF(D30="","",D30-C30),""))</f>
        <v/>
      </c>
      <c r="F30" s="28" t="str">
        <f aca="false">IF(B30="","",IFERROR(IF(D30="","-",IF(E30&gt;=0,"✓ On Track","⚠ Over Budget")),"-"))</f>
        <v/>
      </c>
      <c r="G30" s="33"/>
      <c r="H30" s="33"/>
      <c r="I30" s="4"/>
    </row>
    <row r="31" customFormat="false" ht="16.5" hidden="false" customHeight="true" outlineLevel="0" collapsed="false">
      <c r="A31" s="4"/>
      <c r="B31" s="34" t="str">
        <f aca="false">IFERROR(IF(Budget!$C$18="","",Budget!$C$18),"")</f>
        <v/>
      </c>
      <c r="C31" s="35" t="str">
        <f aca="false">IF(B31="","",IFERROR(IF($C$4="All",SUMIF(Track!$D:$D,B31,Track!$E:$E),SUMIFS(Track!$E:$E,Track!$D:$D,B31,Track!$C:$C,$C$4)),0))</f>
        <v/>
      </c>
      <c r="D31" s="35" t="str">
        <f aca="false">IF(B31="","",IFERROR(VLOOKUP(B31,Budget!$C:$D,2,FALSE()),""))</f>
        <v/>
      </c>
      <c r="E31" s="35" t="str">
        <f aca="false">IF(B31="","",IFERROR(IF(D31="","",D31-C31),""))</f>
        <v/>
      </c>
      <c r="F31" s="36" t="str">
        <f aca="false">IF(B31="","",IFERROR(IF(D31="","-",IF(E31&gt;=0,"✓ On Track","⚠ Over Budget")),"-"))</f>
        <v/>
      </c>
      <c r="G31" s="37"/>
      <c r="H31" s="37"/>
      <c r="I31" s="4"/>
    </row>
    <row r="32" customFormat="false" ht="16.5" hidden="false" customHeight="true" outlineLevel="0" collapsed="false">
      <c r="A32" s="4"/>
      <c r="B32" s="32" t="str">
        <f aca="false">IFERROR(IF(Budget!$C$19="","",Budget!$C$19),"")</f>
        <v/>
      </c>
      <c r="C32" s="26" t="str">
        <f aca="false">IF(B32="","",IFERROR(IF($C$4="All",SUMIF(Track!$D:$D,B32,Track!$E:$E),SUMIFS(Track!$E:$E,Track!$D:$D,B32,Track!$C:$C,$C$4)),0))</f>
        <v/>
      </c>
      <c r="D32" s="26" t="str">
        <f aca="false">IF(B32="","",IFERROR(VLOOKUP(B32,Budget!$C:$D,2,FALSE()),""))</f>
        <v/>
      </c>
      <c r="E32" s="26" t="str">
        <f aca="false">IF(B32="","",IFERROR(IF(D32="","",D32-C32),""))</f>
        <v/>
      </c>
      <c r="F32" s="28" t="str">
        <f aca="false">IF(B32="","",IFERROR(IF(D32="","-",IF(E32&gt;=0,"✓ On Track","⚠ Over Budget")),"-"))</f>
        <v/>
      </c>
      <c r="G32" s="33"/>
      <c r="H32" s="33"/>
      <c r="I32" s="4"/>
    </row>
    <row r="33" customFormat="false" ht="16.5" hidden="false" customHeight="true" outlineLevel="0" collapsed="false">
      <c r="A33" s="4"/>
      <c r="B33" s="34" t="str">
        <f aca="false">IFERROR(IF(Budget!$C$20="","",Budget!$C$20),"")</f>
        <v/>
      </c>
      <c r="C33" s="35" t="str">
        <f aca="false">IF(B33="","",IFERROR(IF($C$4="All",SUMIF(Track!$D:$D,B33,Track!$E:$E),SUMIFS(Track!$E:$E,Track!$D:$D,B33,Track!$C:$C,$C$4)),0))</f>
        <v/>
      </c>
      <c r="D33" s="35" t="str">
        <f aca="false">IF(B33="","",IFERROR(VLOOKUP(B33,Budget!$C:$D,2,FALSE()),""))</f>
        <v/>
      </c>
      <c r="E33" s="35" t="str">
        <f aca="false">IF(B33="","",IFERROR(IF(D33="","",D33-C33),""))</f>
        <v/>
      </c>
      <c r="F33" s="36" t="str">
        <f aca="false">IF(B33="","",IFERROR(IF(D33="","-",IF(E33&gt;=0,"✓ On Track","⚠ Over Budget")),"-"))</f>
        <v/>
      </c>
      <c r="G33" s="37"/>
      <c r="H33" s="37"/>
      <c r="I33" s="4"/>
    </row>
    <row r="34" customFormat="false" ht="16.5" hidden="false" customHeight="true" outlineLevel="0" collapsed="false">
      <c r="A34" s="4"/>
      <c r="B34" s="32" t="str">
        <f aca="false">IFERROR(IF(Budget!$C$21="","",Budget!$C$21),"")</f>
        <v/>
      </c>
      <c r="C34" s="26" t="str">
        <f aca="false">IF(B34="","",IFERROR(IF($C$4="All",SUMIF(Track!$D:$D,B34,Track!$E:$E),SUMIFS(Track!$E:$E,Track!$D:$D,B34,Track!$C:$C,$C$4)),0))</f>
        <v/>
      </c>
      <c r="D34" s="26" t="str">
        <f aca="false">IF(B34="","",IFERROR(VLOOKUP(B34,Budget!$C:$D,2,FALSE()),""))</f>
        <v/>
      </c>
      <c r="E34" s="26" t="str">
        <f aca="false">IF(B34="","",IFERROR(IF(D34="","",D34-C34),""))</f>
        <v/>
      </c>
      <c r="F34" s="28" t="str">
        <f aca="false">IF(B34="","",IFERROR(IF(D34="","-",IF(E34&gt;=0,"✓ On Track","⚠ Over Budget")),"-"))</f>
        <v/>
      </c>
      <c r="G34" s="33"/>
      <c r="H34" s="33"/>
      <c r="I34" s="4"/>
    </row>
    <row r="35" customFormat="false" ht="16.5" hidden="false" customHeight="true" outlineLevel="0" collapsed="false">
      <c r="A35" s="4"/>
      <c r="B35" s="34" t="str">
        <f aca="false">IFERROR(IF(Budget!$C$22="","",Budget!$C$22),"")</f>
        <v/>
      </c>
      <c r="C35" s="35" t="str">
        <f aca="false">IF(B35="","",IFERROR(IF($C$4="All",SUMIF(Track!$D:$D,B35,Track!$E:$E),SUMIFS(Track!$E:$E,Track!$D:$D,B35,Track!$C:$C,$C$4)),0))</f>
        <v/>
      </c>
      <c r="D35" s="35" t="str">
        <f aca="false">IF(B35="","",IFERROR(VLOOKUP(B35,Budget!$C:$D,2,FALSE()),""))</f>
        <v/>
      </c>
      <c r="E35" s="35" t="str">
        <f aca="false">IF(B35="","",IFERROR(IF(D35="","",D35-C35),""))</f>
        <v/>
      </c>
      <c r="F35" s="36" t="str">
        <f aca="false">IF(B35="","",IFERROR(IF(D35="","-",IF(E35&gt;=0,"✓ On Track","⚠ Over Budget")),"-"))</f>
        <v/>
      </c>
      <c r="G35" s="37"/>
      <c r="H35" s="37"/>
      <c r="I35" s="4"/>
    </row>
    <row r="36" customFormat="false" ht="16.5" hidden="false" customHeight="true" outlineLevel="0" collapsed="false">
      <c r="A36" s="4"/>
      <c r="B36" s="32" t="str">
        <f aca="false">IFERROR(IF(Budget!$C$23="","",Budget!$C$23),"")</f>
        <v/>
      </c>
      <c r="C36" s="26" t="str">
        <f aca="false">IF(B36="","",IFERROR(IF($C$4="All",SUMIF(Track!$D:$D,B36,Track!$E:$E),SUMIFS(Track!$E:$E,Track!$D:$D,B36,Track!$C:$C,$C$4)),0))</f>
        <v/>
      </c>
      <c r="D36" s="26" t="str">
        <f aca="false">IF(B36="","",IFERROR(VLOOKUP(B36,Budget!$C:$D,2,FALSE()),""))</f>
        <v/>
      </c>
      <c r="E36" s="26" t="str">
        <f aca="false">IF(B36="","",IFERROR(IF(D36="","",D36-C36),""))</f>
        <v/>
      </c>
      <c r="F36" s="28" t="str">
        <f aca="false">IF(B36="","",IFERROR(IF(D36="","-",IF(E36&gt;=0,"✓ On Track","⚠ Over Budget")),"-"))</f>
        <v/>
      </c>
      <c r="G36" s="33"/>
      <c r="H36" s="33"/>
      <c r="I36" s="4"/>
    </row>
    <row r="37" customFormat="false" ht="16.5" hidden="false" customHeight="true" outlineLevel="0" collapsed="false">
      <c r="A37" s="4"/>
      <c r="B37" s="34" t="str">
        <f aca="false">IFERROR(IF(Budget!$C$24="","",Budget!$C$24),"")</f>
        <v/>
      </c>
      <c r="C37" s="35" t="str">
        <f aca="false">IF(B37="","",IFERROR(IF($C$4="All",SUMIF(Track!$D:$D,B37,Track!$E:$E),SUMIFS(Track!$E:$E,Track!$D:$D,B37,Track!$C:$C,$C$4)),0))</f>
        <v/>
      </c>
      <c r="D37" s="35" t="str">
        <f aca="false">IF(B37="","",IFERROR(VLOOKUP(B37,Budget!$C:$D,2,FALSE()),""))</f>
        <v/>
      </c>
      <c r="E37" s="35" t="str">
        <f aca="false">IF(B37="","",IFERROR(IF(D37="","",D37-C37),""))</f>
        <v/>
      </c>
      <c r="F37" s="36" t="str">
        <f aca="false">IF(B37="","",IFERROR(IF(D37="","-",IF(E37&gt;=0,"✓ On Track","⚠ Over Budget")),"-"))</f>
        <v/>
      </c>
      <c r="G37" s="37"/>
      <c r="H37" s="37"/>
      <c r="I37" s="4"/>
    </row>
    <row r="38" customFormat="false" ht="16.5" hidden="false" customHeight="true" outlineLevel="0" collapsed="false">
      <c r="A38" s="4"/>
      <c r="B38" s="32" t="str">
        <f aca="false">IFERROR(IF(Budget!$C$25="","",Budget!$C$25),"")</f>
        <v/>
      </c>
      <c r="C38" s="26" t="str">
        <f aca="false">IF(B38="","",IFERROR(IF($C$4="All",SUMIF(Track!$D:$D,B38,Track!$E:$E),SUMIFS(Track!$E:$E,Track!$D:$D,B38,Track!$C:$C,$C$4)),0))</f>
        <v/>
      </c>
      <c r="D38" s="26" t="str">
        <f aca="false">IF(B38="","",IFERROR(VLOOKUP(B38,Budget!$C:$D,2,FALSE()),""))</f>
        <v/>
      </c>
      <c r="E38" s="26" t="str">
        <f aca="false">IF(B38="","",IFERROR(IF(D38="","",D38-C38),""))</f>
        <v/>
      </c>
      <c r="F38" s="28" t="str">
        <f aca="false">IF(B38="","",IFERROR(IF(D38="","-",IF(E38&gt;=0,"✓ On Track","⚠ Over Budget")),"-"))</f>
        <v/>
      </c>
      <c r="G38" s="33"/>
      <c r="H38" s="33"/>
      <c r="I38" s="4"/>
    </row>
    <row r="39" customFormat="false" ht="16.5" hidden="false" customHeight="true" outlineLevel="0" collapsed="false">
      <c r="A39" s="4"/>
      <c r="B39" s="34" t="str">
        <f aca="false">IFERROR(IF(Budget!$C$26="","",Budget!$C$26),"")</f>
        <v/>
      </c>
      <c r="C39" s="35" t="str">
        <f aca="false">IF(B39="","",IFERROR(IF($C$4="All",SUMIF(Track!$D:$D,B39,Track!$E:$E),SUMIFS(Track!$E:$E,Track!$D:$D,B39,Track!$C:$C,$C$4)),0))</f>
        <v/>
      </c>
      <c r="D39" s="35" t="str">
        <f aca="false">IF(B39="","",IFERROR(VLOOKUP(B39,Budget!$C:$D,2,FALSE()),""))</f>
        <v/>
      </c>
      <c r="E39" s="35" t="str">
        <f aca="false">IF(B39="","",IFERROR(IF(D39="","",D39-C39),""))</f>
        <v/>
      </c>
      <c r="F39" s="36" t="str">
        <f aca="false">IF(B39="","",IFERROR(IF(D39="","-",IF(E39&gt;=0,"✓ On Track","⚠ Over Budget")),"-"))</f>
        <v/>
      </c>
      <c r="G39" s="37"/>
      <c r="H39" s="37"/>
      <c r="I39" s="4"/>
    </row>
    <row r="40" customFormat="false" ht="16.5" hidden="false" customHeight="true" outlineLevel="0" collapsed="false">
      <c r="A40" s="4"/>
      <c r="B40" s="32" t="str">
        <f aca="false">IFERROR(IF(Budget!$C$27="","",Budget!$C$27),"")</f>
        <v/>
      </c>
      <c r="C40" s="26" t="str">
        <f aca="false">IF(B40="","",IFERROR(IF($C$4="All",SUMIF(Track!$D:$D,B40,Track!$E:$E),SUMIFS(Track!$E:$E,Track!$D:$D,B40,Track!$C:$C,$C$4)),0))</f>
        <v/>
      </c>
      <c r="D40" s="26" t="str">
        <f aca="false">IF(B40="","",IFERROR(VLOOKUP(B40,Budget!$C:$D,2,FALSE()),""))</f>
        <v/>
      </c>
      <c r="E40" s="26" t="str">
        <f aca="false">IF(B40="","",IFERROR(IF(D40="","",D40-C40),""))</f>
        <v/>
      </c>
      <c r="F40" s="28" t="str">
        <f aca="false">IF(B40="","",IFERROR(IF(D40="","-",IF(E40&gt;=0,"✓ On Track","⚠ Over Budget")),"-"))</f>
        <v/>
      </c>
      <c r="G40" s="33"/>
      <c r="H40" s="33"/>
      <c r="I40" s="4"/>
    </row>
    <row r="41" customFormat="false" ht="16.5" hidden="false" customHeight="true" outlineLevel="0" collapsed="false">
      <c r="A41" s="4"/>
      <c r="B41" s="34" t="str">
        <f aca="false">IFERROR(IF(Budget!$C$28="","",Budget!$C$28),"")</f>
        <v/>
      </c>
      <c r="C41" s="35" t="str">
        <f aca="false">IF(B41="","",IFERROR(IF($C$4="All",SUMIF(Track!$D:$D,B41,Track!$E:$E),SUMIFS(Track!$E:$E,Track!$D:$D,B41,Track!$C:$C,$C$4)),0))</f>
        <v/>
      </c>
      <c r="D41" s="35" t="str">
        <f aca="false">IF(B41="","",IFERROR(VLOOKUP(B41,Budget!$C:$D,2,FALSE()),""))</f>
        <v/>
      </c>
      <c r="E41" s="35" t="str">
        <f aca="false">IF(B41="","",IFERROR(IF(D41="","",D41-C41),""))</f>
        <v/>
      </c>
      <c r="F41" s="36" t="str">
        <f aca="false">IF(B41="","",IFERROR(IF(D41="","-",IF(E41&gt;=0,"✓ On Track","⚠ Over Budget")),"-"))</f>
        <v/>
      </c>
      <c r="G41" s="37"/>
      <c r="H41" s="37"/>
      <c r="I41" s="4"/>
    </row>
    <row r="42" customFormat="false" ht="16.5" hidden="false" customHeight="true" outlineLevel="0" collapsed="false">
      <c r="A42" s="4"/>
      <c r="B42" s="32" t="str">
        <f aca="false">IFERROR(IF(Budget!$C$29="","",Budget!$C$29),"")</f>
        <v/>
      </c>
      <c r="C42" s="26" t="str">
        <f aca="false">IF(B42="","",IFERROR(IF($C$4="All",SUMIF(Track!$D:$D,B42,Track!$E:$E),SUMIFS(Track!$E:$E,Track!$D:$D,B42,Track!$C:$C,$C$4)),0))</f>
        <v/>
      </c>
      <c r="D42" s="26" t="str">
        <f aca="false">IF(B42="","",IFERROR(VLOOKUP(B42,Budget!$C:$D,2,FALSE()),""))</f>
        <v/>
      </c>
      <c r="E42" s="26" t="str">
        <f aca="false">IF(B42="","",IFERROR(IF(D42="","",D42-C42),""))</f>
        <v/>
      </c>
      <c r="F42" s="28" t="str">
        <f aca="false">IF(B42="","",IFERROR(IF(D42="","-",IF(E42&gt;=0,"✓ On Track","⚠ Over Budget")),"-"))</f>
        <v/>
      </c>
      <c r="G42" s="33"/>
      <c r="H42" s="33"/>
      <c r="I42" s="4"/>
    </row>
    <row r="43" customFormat="false" ht="16.5" hidden="false" customHeight="true" outlineLevel="0" collapsed="false">
      <c r="A43" s="4"/>
      <c r="B43" s="34" t="str">
        <f aca="false">IFERROR(IF(Budget!$C$30="","",Budget!$C$30),"")</f>
        <v/>
      </c>
      <c r="C43" s="35" t="str">
        <f aca="false">IF(B43="","",IFERROR(IF($C$4="All",SUMIF(Track!$D:$D,B43,Track!$E:$E),SUMIFS(Track!$E:$E,Track!$D:$D,B43,Track!$C:$C,$C$4)),0))</f>
        <v/>
      </c>
      <c r="D43" s="35" t="str">
        <f aca="false">IF(B43="","",IFERROR(VLOOKUP(B43,Budget!$C:$D,2,FALSE()),""))</f>
        <v/>
      </c>
      <c r="E43" s="35" t="str">
        <f aca="false">IF(B43="","",IFERROR(IF(D43="","",D43-C43),""))</f>
        <v/>
      </c>
      <c r="F43" s="36" t="str">
        <f aca="false">IF(B43="","",IFERROR(IF(D43="","-",IF(E43&gt;=0,"✓ On Track","⚠ Over Budget")),"-"))</f>
        <v/>
      </c>
      <c r="G43" s="37"/>
      <c r="H43" s="37"/>
      <c r="I43" s="4"/>
    </row>
    <row r="44" customFormat="false" ht="16.5" hidden="false" customHeight="true" outlineLevel="0" collapsed="false">
      <c r="A44" s="4"/>
      <c r="B44" s="32" t="str">
        <f aca="false">IFERROR(IF(Budget!$C$31="","",Budget!$C$31),"")</f>
        <v/>
      </c>
      <c r="C44" s="26" t="str">
        <f aca="false">IF(B44="","",IFERROR(IF($C$4="All",SUMIF(Track!$D:$D,B44,Track!$E:$E),SUMIFS(Track!$E:$E,Track!$D:$D,B44,Track!$C:$C,$C$4)),0))</f>
        <v/>
      </c>
      <c r="D44" s="26" t="str">
        <f aca="false">IF(B44="","",IFERROR(VLOOKUP(B44,Budget!$C:$D,2,FALSE()),""))</f>
        <v/>
      </c>
      <c r="E44" s="26" t="str">
        <f aca="false">IF(B44="","",IFERROR(IF(D44="","",D44-C44),""))</f>
        <v/>
      </c>
      <c r="F44" s="28" t="str">
        <f aca="false">IF(B44="","",IFERROR(IF(D44="","-",IF(E44&gt;=0,"✓ On Track","⚠ Over Budget")),"-"))</f>
        <v/>
      </c>
      <c r="G44" s="33"/>
      <c r="H44" s="33"/>
      <c r="I44" s="4"/>
    </row>
    <row r="45" customFormat="false" ht="16.5" hidden="false" customHeight="true" outlineLevel="0" collapsed="false">
      <c r="A45" s="4"/>
      <c r="B45" s="34" t="str">
        <f aca="false">IFERROR(IF(Budget!$C$32="","",Budget!$C$32),"")</f>
        <v/>
      </c>
      <c r="C45" s="35" t="str">
        <f aca="false">IF(B45="","",IFERROR(IF($C$4="All",SUMIF(Track!$D:$D,B45,Track!$E:$E),SUMIFS(Track!$E:$E,Track!$D:$D,B45,Track!$C:$C,$C$4)),0))</f>
        <v/>
      </c>
      <c r="D45" s="35" t="str">
        <f aca="false">IF(B45="","",IFERROR(VLOOKUP(B45,Budget!$C:$D,2,FALSE()),""))</f>
        <v/>
      </c>
      <c r="E45" s="35" t="str">
        <f aca="false">IF(B45="","",IFERROR(IF(D45="","",D45-C45),""))</f>
        <v/>
      </c>
      <c r="F45" s="36" t="str">
        <f aca="false">IF(B45="","",IFERROR(IF(D45="","-",IF(E45&gt;=0,"✓ On Track","⚠ Over Budget")),"-"))</f>
        <v/>
      </c>
      <c r="G45" s="37"/>
      <c r="H45" s="37"/>
      <c r="I45" s="4"/>
    </row>
    <row r="46" customFormat="false" ht="16.5" hidden="false" customHeight="true" outlineLevel="0" collapsed="false">
      <c r="A46" s="4"/>
      <c r="B46" s="32" t="str">
        <f aca="false">IFERROR(IF(Budget!$C$33="","",Budget!$C$33),"")</f>
        <v/>
      </c>
      <c r="C46" s="26" t="str">
        <f aca="false">IF(B46="","",IFERROR(IF($C$4="All",SUMIF(Track!$D:$D,B46,Track!$E:$E),SUMIFS(Track!$E:$E,Track!$D:$D,B46,Track!$C:$C,$C$4)),0))</f>
        <v/>
      </c>
      <c r="D46" s="26" t="str">
        <f aca="false">IF(B46="","",IFERROR(VLOOKUP(B46,Budget!$C:$D,2,FALSE()),""))</f>
        <v/>
      </c>
      <c r="E46" s="26" t="str">
        <f aca="false">IF(B46="","",IFERROR(IF(D46="","",D46-C46),""))</f>
        <v/>
      </c>
      <c r="F46" s="28" t="str">
        <f aca="false">IF(B46="","",IFERROR(IF(D46="","-",IF(E46&gt;=0,"✓ On Track","⚠ Over Budget")),"-"))</f>
        <v/>
      </c>
      <c r="G46" s="33"/>
      <c r="H46" s="33"/>
      <c r="I46" s="4"/>
    </row>
    <row r="47" customFormat="false" ht="16.5" hidden="false" customHeight="true" outlineLevel="0" collapsed="false">
      <c r="A47" s="4"/>
      <c r="B47" s="34" t="str">
        <f aca="false">IFERROR(IF(Budget!$C$34="","",Budget!$C$34),"")</f>
        <v/>
      </c>
      <c r="C47" s="35" t="str">
        <f aca="false">IF(B47="","",IFERROR(IF($C$4="All",SUMIF(Track!$D:$D,B47,Track!$E:$E),SUMIFS(Track!$E:$E,Track!$D:$D,B47,Track!$C:$C,$C$4)),0))</f>
        <v/>
      </c>
      <c r="D47" s="35" t="str">
        <f aca="false">IF(B47="","",IFERROR(VLOOKUP(B47,Budget!$C:$D,2,FALSE()),""))</f>
        <v/>
      </c>
      <c r="E47" s="35" t="str">
        <f aca="false">IF(B47="","",IFERROR(IF(D47="","",D47-C47),""))</f>
        <v/>
      </c>
      <c r="F47" s="36" t="str">
        <f aca="false">IF(B47="","",IFERROR(IF(D47="","-",IF(E47&gt;=0,"✓ On Track","⚠ Over Budget")),"-"))</f>
        <v/>
      </c>
      <c r="G47" s="37"/>
      <c r="H47" s="37"/>
      <c r="I47" s="4"/>
    </row>
    <row r="48" customFormat="false" ht="15" hidden="false" customHeight="true" outlineLevel="0" collapsed="false">
      <c r="A48" s="4"/>
      <c r="B48" s="4"/>
      <c r="C48" s="4"/>
      <c r="D48" s="4"/>
      <c r="E48" s="4"/>
      <c r="F48" s="4"/>
      <c r="G48" s="4"/>
      <c r="H48" s="4"/>
      <c r="I48" s="4"/>
    </row>
    <row r="49" customFormat="false" ht="15" hidden="false" customHeight="true" outlineLevel="0" collapsed="false">
      <c r="A49" s="4"/>
      <c r="B49" s="4"/>
      <c r="C49" s="4"/>
      <c r="D49" s="4"/>
      <c r="E49" s="4"/>
      <c r="F49" s="4"/>
      <c r="G49" s="4"/>
      <c r="H49" s="4"/>
      <c r="I49" s="4"/>
    </row>
    <row r="50" customFormat="false" ht="15" hidden="false" customHeight="true" outlineLevel="0" collapsed="false">
      <c r="A50" s="4"/>
      <c r="B50" s="4"/>
      <c r="C50" s="4"/>
      <c r="D50" s="4"/>
      <c r="E50" s="4"/>
      <c r="F50" s="4"/>
      <c r="G50" s="4"/>
      <c r="H50" s="4"/>
      <c r="I50" s="4"/>
    </row>
    <row r="51" customFormat="false" ht="15" hidden="false" customHeight="true" outlineLevel="0" collapsed="false">
      <c r="A51" s="4"/>
      <c r="B51" s="4"/>
      <c r="C51" s="4"/>
      <c r="D51" s="4"/>
      <c r="E51" s="4"/>
      <c r="F51" s="4"/>
      <c r="G51" s="4"/>
      <c r="H51" s="4"/>
      <c r="I51" s="4"/>
    </row>
  </sheetData>
  <mergeCells count="5">
    <mergeCell ref="A1:I1"/>
    <mergeCell ref="A2:I2"/>
    <mergeCell ref="B5:C5"/>
    <mergeCell ref="B9:H9"/>
    <mergeCell ref="B16:H16"/>
  </mergeCells>
  <dataValidations count="1">
    <dataValidation allowBlank="false" errorStyle="stop" operator="between" showDropDown="false" showErrorMessage="false" showInputMessage="false" sqref="C4" type="list">
      <formula1>settings\!$F$5:$F$53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A7C65"/>
    <pageSetUpPr fitToPage="false"/>
  </sheetPr>
  <dimension ref="A1:E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22"/>
    <col collapsed="false" customWidth="true" hidden="false" outlineLevel="0" max="3" min="3" style="1" width="16"/>
    <col collapsed="false" customWidth="true" hidden="false" outlineLevel="0" max="4" min="4" style="1" width="32"/>
    <col collapsed="false" customWidth="true" hidden="false" outlineLevel="0" max="5" min="5" style="1" width="2"/>
  </cols>
  <sheetData>
    <row r="1" customFormat="false" ht="30" hidden="false" customHeight="true" outlineLevel="0" collapsed="false">
      <c r="A1" s="2" t="s">
        <v>54</v>
      </c>
      <c r="B1" s="2"/>
      <c r="C1" s="2"/>
      <c r="D1" s="2"/>
      <c r="E1" s="2"/>
    </row>
    <row r="2" customFormat="false" ht="15.75" hidden="false" customHeight="true" outlineLevel="0" collapsed="false">
      <c r="A2" s="3" t="s">
        <v>55</v>
      </c>
      <c r="B2" s="3"/>
      <c r="C2" s="3"/>
      <c r="D2" s="3"/>
      <c r="E2" s="3"/>
    </row>
    <row r="3" customFormat="false" ht="7.5" hidden="false" customHeight="true" outlineLevel="0" collapsed="false">
      <c r="A3" s="4"/>
      <c r="B3" s="4"/>
      <c r="C3" s="4"/>
      <c r="D3" s="4"/>
      <c r="E3" s="4"/>
    </row>
    <row r="4" customFormat="false" ht="18" hidden="false" customHeight="true" outlineLevel="0" collapsed="false">
      <c r="A4" s="4"/>
      <c r="B4" s="6" t="s">
        <v>40</v>
      </c>
      <c r="C4" s="6" t="s">
        <v>45</v>
      </c>
      <c r="D4" s="6" t="s">
        <v>56</v>
      </c>
      <c r="E4" s="4"/>
    </row>
    <row r="5" customFormat="false" ht="21.75" hidden="false" customHeight="true" outlineLevel="0" collapsed="false">
      <c r="A5" s="4"/>
      <c r="B5" s="38" t="s">
        <v>47</v>
      </c>
      <c r="C5" s="39" t="n">
        <v>0.5</v>
      </c>
      <c r="D5" s="40" t="s">
        <v>57</v>
      </c>
      <c r="E5" s="4"/>
    </row>
    <row r="6" customFormat="false" ht="21.75" hidden="false" customHeight="true" outlineLevel="0" collapsed="false">
      <c r="A6" s="4"/>
      <c r="B6" s="41" t="s">
        <v>48</v>
      </c>
      <c r="C6" s="42" t="n">
        <f aca="false">1-C5-C7</f>
        <v>0.2</v>
      </c>
      <c r="D6" s="43" t="s">
        <v>58</v>
      </c>
      <c r="E6" s="4"/>
    </row>
    <row r="7" customFormat="false" ht="21.75" hidden="false" customHeight="true" outlineLevel="0" collapsed="false">
      <c r="A7" s="4"/>
      <c r="B7" s="38" t="s">
        <v>49</v>
      </c>
      <c r="C7" s="39" t="n">
        <v>0.3</v>
      </c>
      <c r="D7" s="40" t="s">
        <v>59</v>
      </c>
      <c r="E7" s="4"/>
    </row>
    <row r="8" customFormat="false" ht="15" hidden="false" customHeight="true" outlineLevel="0" collapsed="false">
      <c r="A8" s="4"/>
      <c r="B8" s="4"/>
      <c r="C8" s="4"/>
      <c r="D8" s="4"/>
      <c r="E8" s="4"/>
    </row>
    <row r="9" customFormat="false" ht="6" hidden="false" customHeight="true" outlineLevel="0" collapsed="false">
      <c r="A9" s="4"/>
      <c r="B9" s="4"/>
      <c r="C9" s="4"/>
      <c r="D9" s="4"/>
      <c r="E9" s="4"/>
    </row>
    <row r="10" customFormat="false" ht="15" hidden="false" customHeight="true" outlineLevel="0" collapsed="false">
      <c r="A10" s="4"/>
      <c r="B10" s="44" t="s">
        <v>60</v>
      </c>
      <c r="C10" s="44"/>
      <c r="D10" s="44"/>
      <c r="E10" s="4"/>
    </row>
    <row r="11" customFormat="false" ht="15" hidden="false" customHeight="true" outlineLevel="0" collapsed="false">
      <c r="A11" s="4"/>
      <c r="B11" s="4"/>
      <c r="C11" s="4"/>
      <c r="D11" s="4"/>
      <c r="E11" s="4"/>
    </row>
    <row r="12" customFormat="false" ht="15" hidden="false" customHeight="true" outlineLevel="0" collapsed="false">
      <c r="A12" s="4"/>
      <c r="B12" s="4"/>
      <c r="C12" s="4"/>
      <c r="D12" s="4"/>
      <c r="E12" s="4"/>
    </row>
    <row r="13" customFormat="false" ht="15" hidden="false" customHeight="true" outlineLevel="0" collapsed="false">
      <c r="A13" s="4"/>
      <c r="B13" s="4"/>
      <c r="C13" s="4"/>
      <c r="D13" s="4"/>
      <c r="E13" s="4"/>
    </row>
    <row r="14" customFormat="false" ht="15" hidden="false" customHeight="true" outlineLevel="0" collapsed="false">
      <c r="A14" s="4"/>
      <c r="B14" s="4"/>
      <c r="C14" s="4"/>
      <c r="D14" s="4"/>
      <c r="E14" s="4"/>
    </row>
    <row r="15" customFormat="false" ht="15" hidden="false" customHeight="true" outlineLevel="0" collapsed="false">
      <c r="A15" s="4"/>
      <c r="B15" s="4"/>
      <c r="C15" s="4"/>
      <c r="D15" s="4"/>
      <c r="E15" s="4"/>
    </row>
    <row r="16" customFormat="false" ht="15" hidden="false" customHeight="true" outlineLevel="0" collapsed="false">
      <c r="A16" s="4"/>
      <c r="B16" s="4"/>
      <c r="C16" s="4"/>
      <c r="D16" s="4"/>
      <c r="E16" s="4"/>
    </row>
    <row r="17" customFormat="false" ht="15" hidden="false" customHeight="true" outlineLevel="0" collapsed="false">
      <c r="A17" s="4"/>
      <c r="B17" s="4"/>
      <c r="C17" s="4"/>
      <c r="D17" s="4"/>
      <c r="E17" s="4"/>
    </row>
    <row r="18" customFormat="false" ht="15" hidden="false" customHeight="true" outlineLevel="0" collapsed="false">
      <c r="A18" s="4"/>
      <c r="B18" s="4"/>
      <c r="C18" s="4"/>
      <c r="D18" s="4"/>
      <c r="E18" s="4"/>
    </row>
    <row r="19" customFormat="false" ht="15" hidden="false" customHeight="true" outlineLevel="0" collapsed="false">
      <c r="A19" s="4"/>
      <c r="B19" s="4"/>
      <c r="C19" s="4"/>
      <c r="D19" s="4"/>
      <c r="E19" s="4"/>
    </row>
  </sheetData>
  <mergeCells count="3">
    <mergeCell ref="A1:E1"/>
    <mergeCell ref="A2:E2"/>
    <mergeCell ref="B10:D1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A7C65"/>
    <pageSetUpPr fitToPage="false"/>
  </sheetPr>
  <dimension ref="A1:H3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5"/>
    <col collapsed="false" customWidth="true" hidden="false" outlineLevel="0" max="3" min="3" style="1" width="28"/>
    <col collapsed="false" customWidth="true" hidden="false" outlineLevel="0" max="5" min="4" style="1" width="16"/>
    <col collapsed="false" customWidth="true" hidden="false" outlineLevel="0" max="6" min="6" style="1" width="2"/>
    <col collapsed="false" customWidth="true" hidden="false" outlineLevel="0" max="7" min="7" style="1" width="34"/>
    <col collapsed="false" customWidth="true" hidden="false" outlineLevel="0" max="8" min="8" style="1" width="2"/>
  </cols>
  <sheetData>
    <row r="1" customFormat="false" ht="30" hidden="false" customHeight="true" outlineLevel="0" collapsed="false">
      <c r="A1" s="2" t="s">
        <v>61</v>
      </c>
      <c r="B1" s="2"/>
      <c r="C1" s="2"/>
      <c r="D1" s="2"/>
      <c r="E1" s="2"/>
      <c r="F1" s="2"/>
      <c r="G1" s="2"/>
      <c r="H1" s="2"/>
    </row>
    <row r="2" customFormat="false" ht="15.75" hidden="false" customHeight="true" outlineLevel="0" collapsed="false">
      <c r="A2" s="3" t="s">
        <v>62</v>
      </c>
      <c r="B2" s="3"/>
      <c r="C2" s="3"/>
      <c r="D2" s="3"/>
      <c r="E2" s="3"/>
      <c r="F2" s="3"/>
      <c r="G2" s="3"/>
      <c r="H2" s="3"/>
    </row>
    <row r="3" customFormat="false" ht="7.5" hidden="false" customHeight="true" outlineLevel="0" collapsed="false">
      <c r="A3" s="4"/>
      <c r="B3" s="4"/>
      <c r="C3" s="4"/>
      <c r="D3" s="4"/>
      <c r="E3" s="4"/>
      <c r="F3" s="4"/>
      <c r="G3" s="4"/>
      <c r="H3" s="4"/>
    </row>
    <row r="4" customFormat="false" ht="18" hidden="false" customHeight="true" outlineLevel="0" collapsed="false">
      <c r="A4" s="4"/>
      <c r="B4" s="6" t="s">
        <v>63</v>
      </c>
      <c r="C4" s="6" t="s">
        <v>52</v>
      </c>
      <c r="D4" s="6" t="s">
        <v>64</v>
      </c>
      <c r="E4" s="6" t="s">
        <v>40</v>
      </c>
      <c r="F4" s="4"/>
      <c r="G4" s="4"/>
      <c r="H4" s="4"/>
    </row>
    <row r="5" customFormat="false" ht="18" hidden="false" customHeight="true" outlineLevel="0" collapsed="false">
      <c r="A5" s="4"/>
      <c r="B5" s="45" t="n">
        <v>1</v>
      </c>
      <c r="C5" s="46" t="s">
        <v>65</v>
      </c>
      <c r="D5" s="47" t="n">
        <v>30000</v>
      </c>
      <c r="E5" s="48" t="s">
        <v>47</v>
      </c>
      <c r="F5" s="4"/>
      <c r="G5" s="49" t="s">
        <v>66</v>
      </c>
      <c r="H5" s="4"/>
    </row>
    <row r="6" customFormat="false" ht="18" hidden="false" customHeight="true" outlineLevel="0" collapsed="false">
      <c r="A6" s="4"/>
      <c r="B6" s="50" t="n">
        <f aca="false">B5+1</f>
        <v>2</v>
      </c>
      <c r="C6" s="46" t="s">
        <v>67</v>
      </c>
      <c r="D6" s="47" t="n">
        <v>8000</v>
      </c>
      <c r="E6" s="48" t="s">
        <v>47</v>
      </c>
      <c r="F6" s="4"/>
      <c r="G6" s="51" t="s">
        <v>68</v>
      </c>
      <c r="H6" s="4"/>
    </row>
    <row r="7" customFormat="false" ht="18" hidden="false" customHeight="true" outlineLevel="0" collapsed="false">
      <c r="A7" s="4"/>
      <c r="B7" s="45" t="n">
        <f aca="false">B6+1</f>
        <v>3</v>
      </c>
      <c r="C7" s="46" t="s">
        <v>69</v>
      </c>
      <c r="D7" s="47" t="n">
        <v>3000</v>
      </c>
      <c r="E7" s="48" t="s">
        <v>47</v>
      </c>
      <c r="F7" s="4"/>
      <c r="G7" s="51" t="s">
        <v>70</v>
      </c>
      <c r="H7" s="4"/>
    </row>
    <row r="8" customFormat="false" ht="18" hidden="false" customHeight="true" outlineLevel="0" collapsed="false">
      <c r="A8" s="4"/>
      <c r="B8" s="50" t="n">
        <f aca="false">B7+1</f>
        <v>4</v>
      </c>
      <c r="C8" s="46" t="s">
        <v>71</v>
      </c>
      <c r="D8" s="47" t="n">
        <v>3000</v>
      </c>
      <c r="E8" s="48" t="s">
        <v>47</v>
      </c>
      <c r="F8" s="4"/>
      <c r="G8" s="51" t="s">
        <v>72</v>
      </c>
      <c r="H8" s="4"/>
    </row>
    <row r="9" customFormat="false" ht="18" hidden="false" customHeight="true" outlineLevel="0" collapsed="false">
      <c r="A9" s="4"/>
      <c r="B9" s="45" t="n">
        <f aca="false">B8+1</f>
        <v>5</v>
      </c>
      <c r="C9" s="46" t="s">
        <v>73</v>
      </c>
      <c r="D9" s="47" t="n">
        <v>5000</v>
      </c>
      <c r="E9" s="48" t="s">
        <v>47</v>
      </c>
      <c r="F9" s="4"/>
      <c r="G9" s="51"/>
      <c r="H9" s="4"/>
    </row>
    <row r="10" customFormat="false" ht="18" hidden="false" customHeight="true" outlineLevel="0" collapsed="false">
      <c r="A10" s="4"/>
      <c r="B10" s="50" t="n">
        <f aca="false">B9+1</f>
        <v>6</v>
      </c>
      <c r="C10" s="46" t="s">
        <v>74</v>
      </c>
      <c r="D10" s="47" t="n">
        <v>3000</v>
      </c>
      <c r="E10" s="48" t="s">
        <v>48</v>
      </c>
      <c r="F10" s="4"/>
      <c r="G10" s="51" t="s">
        <v>75</v>
      </c>
      <c r="H10" s="4"/>
    </row>
    <row r="11" customFormat="false" ht="18" hidden="false" customHeight="true" outlineLevel="0" collapsed="false">
      <c r="A11" s="4"/>
      <c r="B11" s="45" t="n">
        <f aca="false">B10+1</f>
        <v>7</v>
      </c>
      <c r="C11" s="46" t="s">
        <v>76</v>
      </c>
      <c r="D11" s="47" t="n">
        <v>1000</v>
      </c>
      <c r="E11" s="48" t="s">
        <v>48</v>
      </c>
      <c r="F11" s="4"/>
      <c r="G11" s="4"/>
      <c r="H11" s="4"/>
    </row>
    <row r="12" customFormat="false" ht="18" hidden="false" customHeight="true" outlineLevel="0" collapsed="false">
      <c r="A12" s="4"/>
      <c r="B12" s="50" t="n">
        <f aca="false">B11+1</f>
        <v>8</v>
      </c>
      <c r="C12" s="46" t="s">
        <v>77</v>
      </c>
      <c r="D12" s="47" t="n">
        <v>1000</v>
      </c>
      <c r="E12" s="48" t="s">
        <v>48</v>
      </c>
      <c r="F12" s="4"/>
      <c r="G12" s="4"/>
      <c r="H12" s="4"/>
    </row>
    <row r="13" customFormat="false" ht="18" hidden="false" customHeight="true" outlineLevel="0" collapsed="false">
      <c r="A13" s="4"/>
      <c r="B13" s="45" t="n">
        <f aca="false">B12+1</f>
        <v>9</v>
      </c>
      <c r="C13" s="46" t="s">
        <v>78</v>
      </c>
      <c r="D13" s="47" t="n">
        <v>2000</v>
      </c>
      <c r="E13" s="48" t="s">
        <v>48</v>
      </c>
      <c r="F13" s="4"/>
      <c r="G13" s="4"/>
      <c r="H13" s="4"/>
    </row>
    <row r="14" customFormat="false" ht="18" hidden="false" customHeight="true" outlineLevel="0" collapsed="false">
      <c r="A14" s="4"/>
      <c r="B14" s="50" t="n">
        <f aca="false">B13+1</f>
        <v>10</v>
      </c>
      <c r="C14" s="46" t="s">
        <v>79</v>
      </c>
      <c r="D14" s="47" t="n">
        <v>15000</v>
      </c>
      <c r="E14" s="48" t="s">
        <v>49</v>
      </c>
      <c r="F14" s="4"/>
      <c r="G14" s="4"/>
      <c r="H14" s="4"/>
    </row>
    <row r="15" customFormat="false" ht="18" hidden="false" customHeight="true" outlineLevel="0" collapsed="false">
      <c r="A15" s="4"/>
      <c r="B15" s="45" t="n">
        <f aca="false">B14+1</f>
        <v>11</v>
      </c>
      <c r="C15" s="46" t="s">
        <v>80</v>
      </c>
      <c r="D15" s="47" t="n">
        <v>5000</v>
      </c>
      <c r="E15" s="48" t="s">
        <v>49</v>
      </c>
      <c r="F15" s="4"/>
      <c r="G15" s="4"/>
      <c r="H15" s="4"/>
    </row>
    <row r="16" customFormat="false" ht="18" hidden="false" customHeight="true" outlineLevel="0" collapsed="false">
      <c r="A16" s="4"/>
      <c r="B16" s="50" t="n">
        <f aca="false">B15+1</f>
        <v>12</v>
      </c>
      <c r="C16" s="46" t="s">
        <v>81</v>
      </c>
      <c r="D16" s="35" t="n">
        <v>0</v>
      </c>
      <c r="E16" s="48" t="s">
        <v>49</v>
      </c>
      <c r="F16" s="4"/>
      <c r="G16" s="4"/>
      <c r="H16" s="4"/>
    </row>
    <row r="17" customFormat="false" ht="18" hidden="false" customHeight="true" outlineLevel="0" collapsed="false">
      <c r="A17" s="4"/>
      <c r="B17" s="45" t="n">
        <f aca="false">B16+1</f>
        <v>13</v>
      </c>
      <c r="C17" s="32"/>
      <c r="D17" s="26"/>
      <c r="E17" s="52"/>
      <c r="F17" s="4"/>
      <c r="G17" s="4"/>
      <c r="H17" s="4"/>
    </row>
    <row r="18" customFormat="false" ht="18" hidden="false" customHeight="true" outlineLevel="0" collapsed="false">
      <c r="A18" s="4"/>
      <c r="B18" s="50" t="n">
        <f aca="false">B17+1</f>
        <v>14</v>
      </c>
      <c r="C18" s="34"/>
      <c r="D18" s="35"/>
      <c r="E18" s="53"/>
      <c r="F18" s="4"/>
      <c r="G18" s="4"/>
      <c r="H18" s="4"/>
    </row>
    <row r="19" customFormat="false" ht="18" hidden="false" customHeight="true" outlineLevel="0" collapsed="false">
      <c r="A19" s="4"/>
      <c r="B19" s="45" t="n">
        <f aca="false">B18+1</f>
        <v>15</v>
      </c>
      <c r="C19" s="32"/>
      <c r="D19" s="26"/>
      <c r="E19" s="52"/>
      <c r="F19" s="4"/>
      <c r="G19" s="4"/>
      <c r="H19" s="4"/>
    </row>
    <row r="20" customFormat="false" ht="18" hidden="false" customHeight="true" outlineLevel="0" collapsed="false">
      <c r="A20" s="4"/>
      <c r="B20" s="50" t="n">
        <f aca="false">B19+1</f>
        <v>16</v>
      </c>
      <c r="C20" s="34"/>
      <c r="D20" s="35"/>
      <c r="E20" s="53"/>
      <c r="F20" s="4"/>
      <c r="G20" s="4"/>
      <c r="H20" s="4"/>
    </row>
    <row r="21" customFormat="false" ht="18" hidden="false" customHeight="true" outlineLevel="0" collapsed="false">
      <c r="A21" s="4"/>
      <c r="B21" s="45" t="n">
        <f aca="false">B20+1</f>
        <v>17</v>
      </c>
      <c r="C21" s="32"/>
      <c r="D21" s="26"/>
      <c r="E21" s="52"/>
      <c r="F21" s="4"/>
      <c r="G21" s="4"/>
      <c r="H21" s="4"/>
    </row>
    <row r="22" customFormat="false" ht="18" hidden="false" customHeight="true" outlineLevel="0" collapsed="false">
      <c r="A22" s="4"/>
      <c r="B22" s="50" t="n">
        <f aca="false">B21+1</f>
        <v>18</v>
      </c>
      <c r="C22" s="34"/>
      <c r="D22" s="35"/>
      <c r="E22" s="53"/>
      <c r="F22" s="4"/>
      <c r="G22" s="4"/>
      <c r="H22" s="4"/>
    </row>
    <row r="23" customFormat="false" ht="18" hidden="false" customHeight="true" outlineLevel="0" collapsed="false">
      <c r="A23" s="4"/>
      <c r="B23" s="45" t="n">
        <f aca="false">B22+1</f>
        <v>19</v>
      </c>
      <c r="C23" s="32"/>
      <c r="D23" s="26"/>
      <c r="E23" s="52"/>
      <c r="F23" s="4"/>
      <c r="G23" s="4"/>
      <c r="H23" s="4"/>
    </row>
    <row r="24" customFormat="false" ht="18" hidden="false" customHeight="true" outlineLevel="0" collapsed="false">
      <c r="A24" s="4"/>
      <c r="B24" s="50" t="n">
        <f aca="false">B23+1</f>
        <v>20</v>
      </c>
      <c r="C24" s="34"/>
      <c r="D24" s="35"/>
      <c r="E24" s="53"/>
      <c r="F24" s="4"/>
      <c r="G24" s="4"/>
      <c r="H24" s="4"/>
    </row>
    <row r="25" customFormat="false" ht="18" hidden="false" customHeight="true" outlineLevel="0" collapsed="false">
      <c r="A25" s="4"/>
      <c r="B25" s="45" t="n">
        <f aca="false">B24+1</f>
        <v>21</v>
      </c>
      <c r="C25" s="32"/>
      <c r="D25" s="26"/>
      <c r="E25" s="52"/>
      <c r="F25" s="4"/>
      <c r="G25" s="4"/>
      <c r="H25" s="4"/>
    </row>
    <row r="26" customFormat="false" ht="18" hidden="false" customHeight="true" outlineLevel="0" collapsed="false">
      <c r="A26" s="4"/>
      <c r="B26" s="50" t="n">
        <f aca="false">B25+1</f>
        <v>22</v>
      </c>
      <c r="C26" s="34"/>
      <c r="D26" s="35"/>
      <c r="E26" s="53"/>
      <c r="F26" s="4"/>
      <c r="G26" s="4"/>
      <c r="H26" s="4"/>
    </row>
    <row r="27" customFormat="false" ht="18" hidden="false" customHeight="true" outlineLevel="0" collapsed="false">
      <c r="A27" s="4"/>
      <c r="B27" s="45" t="n">
        <f aca="false">B26+1</f>
        <v>23</v>
      </c>
      <c r="C27" s="32"/>
      <c r="D27" s="26"/>
      <c r="E27" s="52"/>
      <c r="F27" s="4"/>
      <c r="G27" s="4"/>
      <c r="H27" s="4"/>
    </row>
    <row r="28" customFormat="false" ht="18" hidden="false" customHeight="true" outlineLevel="0" collapsed="false">
      <c r="A28" s="4"/>
      <c r="B28" s="50" t="n">
        <f aca="false">B27+1</f>
        <v>24</v>
      </c>
      <c r="C28" s="34"/>
      <c r="D28" s="35"/>
      <c r="E28" s="53"/>
      <c r="F28" s="4"/>
      <c r="G28" s="4"/>
      <c r="H28" s="4"/>
    </row>
    <row r="29" customFormat="false" ht="18" hidden="false" customHeight="true" outlineLevel="0" collapsed="false">
      <c r="A29" s="4"/>
      <c r="B29" s="45" t="n">
        <f aca="false">B28+1</f>
        <v>25</v>
      </c>
      <c r="C29" s="32"/>
      <c r="D29" s="26"/>
      <c r="E29" s="52"/>
      <c r="F29" s="4"/>
      <c r="G29" s="4"/>
      <c r="H29" s="4"/>
    </row>
    <row r="30" customFormat="false" ht="18" hidden="false" customHeight="true" outlineLevel="0" collapsed="false">
      <c r="A30" s="4"/>
      <c r="B30" s="50" t="n">
        <f aca="false">B29+1</f>
        <v>26</v>
      </c>
      <c r="C30" s="34"/>
      <c r="D30" s="35"/>
      <c r="E30" s="53"/>
      <c r="F30" s="4"/>
      <c r="G30" s="4"/>
      <c r="H30" s="4"/>
    </row>
    <row r="31" customFormat="false" ht="18" hidden="false" customHeight="true" outlineLevel="0" collapsed="false">
      <c r="A31" s="4"/>
      <c r="B31" s="45" t="n">
        <f aca="false">B30+1</f>
        <v>27</v>
      </c>
      <c r="C31" s="32"/>
      <c r="D31" s="26"/>
      <c r="E31" s="52"/>
      <c r="F31" s="4"/>
      <c r="G31" s="4"/>
      <c r="H31" s="4"/>
    </row>
    <row r="32" customFormat="false" ht="18" hidden="false" customHeight="true" outlineLevel="0" collapsed="false">
      <c r="A32" s="4"/>
      <c r="B32" s="50" t="n">
        <f aca="false">B31+1</f>
        <v>28</v>
      </c>
      <c r="C32" s="34"/>
      <c r="D32" s="35"/>
      <c r="E32" s="53"/>
      <c r="F32" s="4"/>
      <c r="G32" s="4"/>
      <c r="H32" s="4"/>
    </row>
    <row r="33" customFormat="false" ht="18" hidden="false" customHeight="true" outlineLevel="0" collapsed="false">
      <c r="A33" s="4"/>
      <c r="B33" s="45" t="n">
        <f aca="false">B32+1</f>
        <v>29</v>
      </c>
      <c r="C33" s="32"/>
      <c r="D33" s="26"/>
      <c r="E33" s="52"/>
      <c r="F33" s="4"/>
      <c r="G33" s="4"/>
      <c r="H33" s="4"/>
    </row>
    <row r="34" customFormat="false" ht="18" hidden="false" customHeight="true" outlineLevel="0" collapsed="false">
      <c r="A34" s="4"/>
      <c r="B34" s="50" t="n">
        <f aca="false">B33+1</f>
        <v>30</v>
      </c>
      <c r="C34" s="34"/>
      <c r="D34" s="35"/>
      <c r="E34" s="53"/>
      <c r="F34" s="4"/>
      <c r="G34" s="4"/>
      <c r="H34" s="4"/>
    </row>
    <row r="35" customFormat="false" ht="19.5" hidden="false" customHeight="true" outlineLevel="0" collapsed="false">
      <c r="A35" s="4"/>
      <c r="B35" s="31"/>
      <c r="C35" s="7" t="s">
        <v>82</v>
      </c>
      <c r="D35" s="30" t="n">
        <f aca="false">SUM(D5:D34)</f>
        <v>76000</v>
      </c>
      <c r="E35" s="31"/>
      <c r="F35" s="4"/>
      <c r="G35" s="4"/>
      <c r="H35" s="4"/>
    </row>
    <row r="36" customFormat="false" ht="15" hidden="false" customHeight="true" outlineLevel="0" collapsed="false">
      <c r="A36" s="4"/>
      <c r="B36" s="4"/>
      <c r="C36" s="4"/>
      <c r="D36" s="4"/>
      <c r="E36" s="4"/>
      <c r="F36" s="4"/>
      <c r="G36" s="4"/>
      <c r="H36" s="4"/>
    </row>
    <row r="37" customFormat="false" ht="15" hidden="false" customHeight="true" outlineLevel="0" collapsed="false">
      <c r="A37" s="4"/>
      <c r="B37" s="4"/>
      <c r="C37" s="4"/>
      <c r="D37" s="4"/>
      <c r="E37" s="4"/>
      <c r="F37" s="4"/>
      <c r="G37" s="4"/>
      <c r="H37" s="4"/>
    </row>
  </sheetData>
  <mergeCells count="2">
    <mergeCell ref="A1:H1"/>
    <mergeCell ref="A2:H2"/>
  </mergeCells>
  <dataValidations count="2">
    <dataValidation allowBlank="true" errorStyle="stop" operator="between" showDropDown="false" showErrorMessage="false" showInputMessage="false" sqref="C5:C34" type="list">
      <formula1>Settings!$C$3:$C$55</formula1>
      <formula2>0</formula2>
    </dataValidation>
    <dataValidation allowBlank="true" errorStyle="stop" operator="between" showDropDown="false" showErrorMessage="false" showInputMessage="false" sqref="E5:E34" type="list">
      <formula1>"Needs,Wants,Savings"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A7C65"/>
    <pageSetUpPr fitToPage="false"/>
  </sheetPr>
  <dimension ref="A1:I50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13"/>
    <col collapsed="false" customWidth="true" hidden="false" outlineLevel="0" max="3" min="3" style="1" width="11"/>
    <col collapsed="false" customWidth="true" hidden="false" outlineLevel="0" max="4" min="4" style="1" width="28"/>
    <col collapsed="false" customWidth="true" hidden="false" outlineLevel="0" max="5" min="5" style="1" width="14"/>
    <col collapsed="false" customWidth="true" hidden="false" outlineLevel="0" max="7" min="6" style="1" width="16"/>
    <col collapsed="false" customWidth="true" hidden="false" outlineLevel="0" max="8" min="8" style="1" width="22"/>
    <col collapsed="false" customWidth="true" hidden="false" outlineLevel="0" max="9" min="9" style="1" width="2"/>
  </cols>
  <sheetData>
    <row r="1" customFormat="false" ht="30" hidden="false" customHeight="true" outlineLevel="0" collapsed="false">
      <c r="A1" s="2" t="s">
        <v>83</v>
      </c>
      <c r="B1" s="2"/>
      <c r="C1" s="2"/>
      <c r="D1" s="2"/>
      <c r="E1" s="2"/>
      <c r="F1" s="2"/>
      <c r="G1" s="2"/>
      <c r="H1" s="2"/>
      <c r="I1" s="2"/>
    </row>
    <row r="2" customFormat="false" ht="15.75" hidden="false" customHeight="true" outlineLevel="0" collapsed="false">
      <c r="A2" s="3" t="s">
        <v>84</v>
      </c>
      <c r="B2" s="3"/>
      <c r="C2" s="3"/>
      <c r="D2" s="3"/>
      <c r="E2" s="3"/>
      <c r="F2" s="3"/>
      <c r="G2" s="3"/>
      <c r="H2" s="3"/>
      <c r="I2" s="3"/>
    </row>
    <row r="3" customFormat="false" ht="7.5" hidden="false" customHeight="true" outlineLevel="0" collapsed="false">
      <c r="A3" s="4"/>
      <c r="B3" s="4"/>
      <c r="C3" s="4"/>
      <c r="D3" s="4"/>
      <c r="E3" s="4"/>
      <c r="F3" s="4"/>
      <c r="G3" s="4"/>
      <c r="H3" s="4"/>
      <c r="I3" s="4"/>
    </row>
    <row r="4" customFormat="false" ht="18" hidden="false" customHeight="true" outlineLevel="0" collapsed="false">
      <c r="A4" s="4"/>
      <c r="B4" s="6" t="s">
        <v>85</v>
      </c>
      <c r="C4" s="6" t="s">
        <v>86</v>
      </c>
      <c r="D4" s="6" t="s">
        <v>52</v>
      </c>
      <c r="E4" s="6" t="s">
        <v>87</v>
      </c>
      <c r="F4" s="6" t="s">
        <v>88</v>
      </c>
      <c r="G4" s="6" t="s">
        <v>89</v>
      </c>
      <c r="H4" s="6" t="s">
        <v>90</v>
      </c>
      <c r="I4" s="4"/>
    </row>
    <row r="5" customFormat="false" ht="16.5" hidden="false" customHeight="true" outlineLevel="0" collapsed="false">
      <c r="B5" s="54" t="n">
        <v>45932</v>
      </c>
      <c r="C5" s="55" t="str">
        <f aca="false">IF(B5="","",TEXT(B5,"yyyy-mm"))</f>
        <v>2025-10</v>
      </c>
      <c r="D5" s="46" t="s">
        <v>65</v>
      </c>
      <c r="E5" s="47" t="n">
        <v>33400</v>
      </c>
      <c r="F5" s="48" t="s">
        <v>91</v>
      </c>
      <c r="G5" s="55" t="str">
        <f aca="false">IF(D5="","",IFERROR(VLOOKUP(D5,Budget!$C:$E,3,FALSE()),"⚠ Add to Budget"))</f>
        <v>Needs</v>
      </c>
      <c r="H5" s="56"/>
    </row>
    <row r="6" customFormat="false" ht="16.5" hidden="false" customHeight="true" outlineLevel="0" collapsed="false">
      <c r="B6" s="54" t="n">
        <v>45934</v>
      </c>
      <c r="C6" s="55" t="str">
        <f aca="false">IF(B6="","",TEXT(B6,"yyyy-mm"))</f>
        <v>2025-10</v>
      </c>
      <c r="D6" s="46" t="s">
        <v>74</v>
      </c>
      <c r="E6" s="47" t="n">
        <v>3400</v>
      </c>
      <c r="F6" s="48" t="s">
        <v>91</v>
      </c>
      <c r="G6" s="55" t="str">
        <f aca="false">IF(D6="","",IFERROR(VLOOKUP(D6,Budget!$C:$E,3,FALSE()),"⚠ Add to Budget"))</f>
        <v>Wants</v>
      </c>
      <c r="H6" s="57"/>
    </row>
    <row r="7" customFormat="false" ht="16.5" hidden="false" customHeight="true" outlineLevel="0" collapsed="false">
      <c r="B7" s="58"/>
      <c r="C7" s="55" t="str">
        <f aca="false">IF(B7="","",TEXT(B7,"yyyy-mm"))</f>
        <v/>
      </c>
      <c r="D7" s="32"/>
      <c r="E7" s="26"/>
      <c r="F7" s="52"/>
      <c r="G7" s="55" t="str">
        <f aca="false">IF(D7="","",IFERROR(VLOOKUP(D7,Budget!$C:$E,3,FALSE()),"⚠ Add to Budget"))</f>
        <v/>
      </c>
      <c r="H7" s="56"/>
    </row>
    <row r="8" customFormat="false" ht="16.5" hidden="false" customHeight="true" outlineLevel="0" collapsed="false">
      <c r="B8" s="59"/>
      <c r="C8" s="55" t="str">
        <f aca="false">IF(B8="","",TEXT(B8,"yyyy-mm"))</f>
        <v/>
      </c>
      <c r="D8" s="34"/>
      <c r="E8" s="35"/>
      <c r="F8" s="53"/>
      <c r="G8" s="55" t="str">
        <f aca="false">IF(D8="","",IFERROR(VLOOKUP(D8,Budget!$C:$E,3,FALSE()),"⚠ Add to Budget"))</f>
        <v/>
      </c>
      <c r="H8" s="57"/>
    </row>
    <row r="9" customFormat="false" ht="16.5" hidden="false" customHeight="true" outlineLevel="0" collapsed="false">
      <c r="B9" s="58"/>
      <c r="C9" s="55" t="str">
        <f aca="false">IF(B9="","",TEXT(B9,"yyyy-mm"))</f>
        <v/>
      </c>
      <c r="D9" s="32"/>
      <c r="E9" s="26"/>
      <c r="F9" s="52"/>
      <c r="G9" s="55" t="str">
        <f aca="false">IF(D9="","",IFERROR(VLOOKUP(D9,Budget!$C:$E,3,FALSE()),"⚠ Add to Budget"))</f>
        <v/>
      </c>
      <c r="H9" s="56"/>
    </row>
    <row r="10" customFormat="false" ht="16.5" hidden="false" customHeight="true" outlineLevel="0" collapsed="false">
      <c r="B10" s="59"/>
      <c r="C10" s="55" t="str">
        <f aca="false">IF(B10="","",TEXT(B10,"yyyy-mm"))</f>
        <v/>
      </c>
      <c r="D10" s="34"/>
      <c r="E10" s="35"/>
      <c r="F10" s="53"/>
      <c r="G10" s="55" t="str">
        <f aca="false">IF(D10="","",IFERROR(VLOOKUP(D10,Budget!$C:$E,3,FALSE()),"⚠ Add to Budget"))</f>
        <v/>
      </c>
      <c r="H10" s="57"/>
    </row>
    <row r="11" customFormat="false" ht="16.5" hidden="false" customHeight="true" outlineLevel="0" collapsed="false">
      <c r="B11" s="58"/>
      <c r="C11" s="55" t="str">
        <f aca="false">IF(B11="","",TEXT(B11,"yyyy-mm"))</f>
        <v/>
      </c>
      <c r="D11" s="32"/>
      <c r="E11" s="26"/>
      <c r="F11" s="52"/>
      <c r="G11" s="55" t="str">
        <f aca="false">IF(D11="","",IFERROR(VLOOKUP(D11,Budget!$C:$E,3,FALSE()),"⚠ Add to Budget"))</f>
        <v/>
      </c>
      <c r="H11" s="56"/>
    </row>
    <row r="12" customFormat="false" ht="16.5" hidden="false" customHeight="true" outlineLevel="0" collapsed="false">
      <c r="B12" s="59"/>
      <c r="C12" s="55" t="str">
        <f aca="false">IF(B12="","",TEXT(B12,"yyyy-mm"))</f>
        <v/>
      </c>
      <c r="D12" s="34"/>
      <c r="E12" s="35"/>
      <c r="F12" s="53"/>
      <c r="G12" s="55" t="str">
        <f aca="false">IF(D12="","",IFERROR(VLOOKUP(D12,Budget!$C:$E,3,FALSE()),"⚠ Add to Budget"))</f>
        <v/>
      </c>
      <c r="H12" s="57"/>
    </row>
    <row r="13" customFormat="false" ht="16.5" hidden="false" customHeight="true" outlineLevel="0" collapsed="false">
      <c r="B13" s="58"/>
      <c r="C13" s="55" t="str">
        <f aca="false">IF(B13="","",TEXT(B13,"yyyy-mm"))</f>
        <v/>
      </c>
      <c r="D13" s="32"/>
      <c r="E13" s="26"/>
      <c r="F13" s="52"/>
      <c r="G13" s="55" t="str">
        <f aca="false">IF(D13="","",IFERROR(VLOOKUP(D13,Budget!$C:$E,3,FALSE()),"⚠ Add to Budget"))</f>
        <v/>
      </c>
      <c r="H13" s="56"/>
    </row>
    <row r="14" customFormat="false" ht="16.5" hidden="false" customHeight="true" outlineLevel="0" collapsed="false">
      <c r="B14" s="59"/>
      <c r="C14" s="55" t="str">
        <f aca="false">IF(B14="","",TEXT(B14,"yyyy-mm"))</f>
        <v/>
      </c>
      <c r="D14" s="34"/>
      <c r="E14" s="35"/>
      <c r="F14" s="53"/>
      <c r="G14" s="55" t="str">
        <f aca="false">IF(D14="","",IFERROR(VLOOKUP(D14,Budget!$C:$E,3,FALSE()),"⚠ Add to Budget"))</f>
        <v/>
      </c>
      <c r="H14" s="57"/>
    </row>
    <row r="15" customFormat="false" ht="16.5" hidden="false" customHeight="true" outlineLevel="0" collapsed="false">
      <c r="B15" s="58"/>
      <c r="C15" s="55" t="str">
        <f aca="false">IF(B15="","",TEXT(B15,"yyyy-mm"))</f>
        <v/>
      </c>
      <c r="D15" s="32"/>
      <c r="E15" s="26"/>
      <c r="F15" s="52"/>
      <c r="G15" s="55" t="str">
        <f aca="false">IF(D15="","",IFERROR(VLOOKUP(D15,Budget!$C:$E,3,FALSE()),"⚠ Add to Budget"))</f>
        <v/>
      </c>
      <c r="H15" s="56"/>
    </row>
    <row r="16" customFormat="false" ht="16.5" hidden="false" customHeight="true" outlineLevel="0" collapsed="false">
      <c r="B16" s="59"/>
      <c r="C16" s="55" t="str">
        <f aca="false">IF(B16="","",TEXT(B16,"yyyy-mm"))</f>
        <v/>
      </c>
      <c r="D16" s="34"/>
      <c r="E16" s="35"/>
      <c r="F16" s="53"/>
      <c r="G16" s="55" t="str">
        <f aca="false">IF(D16="","",IFERROR(VLOOKUP(D16,Budget!$C:$E,3,FALSE()),"⚠ Add to Budget"))</f>
        <v/>
      </c>
      <c r="H16" s="57"/>
    </row>
    <row r="17" customFormat="false" ht="16.5" hidden="false" customHeight="true" outlineLevel="0" collapsed="false">
      <c r="B17" s="58"/>
      <c r="C17" s="55" t="str">
        <f aca="false">IF(B17="","",TEXT(B17,"yyyy-mm"))</f>
        <v/>
      </c>
      <c r="D17" s="32"/>
      <c r="E17" s="26"/>
      <c r="F17" s="52"/>
      <c r="G17" s="55" t="str">
        <f aca="false">IF(D17="","",IFERROR(VLOOKUP(D17,Budget!$C:$E,3,FALSE()),"⚠ Add to Budget"))</f>
        <v/>
      </c>
      <c r="H17" s="56"/>
    </row>
    <row r="18" customFormat="false" ht="16.5" hidden="false" customHeight="true" outlineLevel="0" collapsed="false">
      <c r="B18" s="59"/>
      <c r="C18" s="55" t="str">
        <f aca="false">IF(B18="","",TEXT(B18,"yyyy-mm"))</f>
        <v/>
      </c>
      <c r="D18" s="34"/>
      <c r="E18" s="35"/>
      <c r="F18" s="53"/>
      <c r="G18" s="55" t="str">
        <f aca="false">IF(D18="","",IFERROR(VLOOKUP(D18,Budget!$C:$E,3,FALSE()),"⚠ Add to Budget"))</f>
        <v/>
      </c>
      <c r="H18" s="57"/>
    </row>
    <row r="19" customFormat="false" ht="16.5" hidden="false" customHeight="true" outlineLevel="0" collapsed="false">
      <c r="B19" s="58"/>
      <c r="C19" s="55" t="str">
        <f aca="false">IF(B19="","",TEXT(B19,"yyyy-mm"))</f>
        <v/>
      </c>
      <c r="D19" s="32"/>
      <c r="E19" s="26"/>
      <c r="F19" s="52"/>
      <c r="G19" s="55" t="str">
        <f aca="false">IF(D19="","",IFERROR(VLOOKUP(D19,Budget!$C:$E,3,FALSE()),"⚠ Add to Budget"))</f>
        <v/>
      </c>
      <c r="H19" s="56"/>
    </row>
    <row r="20" customFormat="false" ht="16.5" hidden="false" customHeight="true" outlineLevel="0" collapsed="false">
      <c r="B20" s="59"/>
      <c r="C20" s="55" t="str">
        <f aca="false">IF(B20="","",TEXT(B20,"yyyy-mm"))</f>
        <v/>
      </c>
      <c r="D20" s="34"/>
      <c r="E20" s="35"/>
      <c r="F20" s="53"/>
      <c r="G20" s="55" t="str">
        <f aca="false">IF(D20="","",IFERROR(VLOOKUP(D20,Budget!$C:$E,3,FALSE()),"⚠ Add to Budget"))</f>
        <v/>
      </c>
      <c r="H20" s="57"/>
    </row>
    <row r="21" customFormat="false" ht="16.5" hidden="false" customHeight="true" outlineLevel="0" collapsed="false">
      <c r="B21" s="58"/>
      <c r="C21" s="55" t="str">
        <f aca="false">IF(B21="","",TEXT(B21,"yyyy-mm"))</f>
        <v/>
      </c>
      <c r="D21" s="32"/>
      <c r="E21" s="26"/>
      <c r="F21" s="52"/>
      <c r="G21" s="55" t="str">
        <f aca="false">IF(D21="","",IFERROR(VLOOKUP(D21,Budget!$C:$E,3,FALSE()),"⚠ Add to Budget"))</f>
        <v/>
      </c>
      <c r="H21" s="56"/>
    </row>
    <row r="22" customFormat="false" ht="16.5" hidden="false" customHeight="true" outlineLevel="0" collapsed="false">
      <c r="B22" s="59"/>
      <c r="C22" s="55" t="str">
        <f aca="false">IF(B22="","",TEXT(B22,"yyyy-mm"))</f>
        <v/>
      </c>
      <c r="D22" s="34"/>
      <c r="E22" s="35"/>
      <c r="F22" s="53"/>
      <c r="G22" s="55" t="str">
        <f aca="false">IF(D22="","",IFERROR(VLOOKUP(D22,Budget!$C:$E,3,FALSE()),"⚠ Add to Budget"))</f>
        <v/>
      </c>
      <c r="H22" s="57"/>
    </row>
    <row r="23" customFormat="false" ht="16.5" hidden="false" customHeight="true" outlineLevel="0" collapsed="false">
      <c r="B23" s="58"/>
      <c r="C23" s="55" t="str">
        <f aca="false">IF(B23="","",TEXT(B23,"yyyy-mm"))</f>
        <v/>
      </c>
      <c r="D23" s="32"/>
      <c r="E23" s="26"/>
      <c r="F23" s="52"/>
      <c r="G23" s="55" t="str">
        <f aca="false">IF(D23="","",IFERROR(VLOOKUP(D23,Budget!$C:$E,3,FALSE()),"⚠ Add to Budget"))</f>
        <v/>
      </c>
      <c r="H23" s="56"/>
    </row>
    <row r="24" customFormat="false" ht="16.5" hidden="false" customHeight="true" outlineLevel="0" collapsed="false">
      <c r="B24" s="59"/>
      <c r="C24" s="55" t="str">
        <f aca="false">IF(B24="","",TEXT(B24,"yyyy-mm"))</f>
        <v/>
      </c>
      <c r="D24" s="34"/>
      <c r="E24" s="35"/>
      <c r="F24" s="53"/>
      <c r="G24" s="55" t="str">
        <f aca="false">IF(D24="","",IFERROR(VLOOKUP(D24,Budget!$C:$E,3,FALSE()),"⚠ Add to Budget"))</f>
        <v/>
      </c>
      <c r="H24" s="57"/>
    </row>
    <row r="25" customFormat="false" ht="16.5" hidden="false" customHeight="true" outlineLevel="0" collapsed="false">
      <c r="B25" s="58"/>
      <c r="C25" s="55" t="str">
        <f aca="false">IF(B25="","",TEXT(B25,"yyyy-mm"))</f>
        <v/>
      </c>
      <c r="D25" s="32"/>
      <c r="E25" s="26"/>
      <c r="F25" s="52"/>
      <c r="G25" s="55" t="str">
        <f aca="false">IF(D25="","",IFERROR(VLOOKUP(D25,Budget!$C:$E,3,FALSE()),"⚠ Add to Budget"))</f>
        <v/>
      </c>
      <c r="H25" s="56"/>
    </row>
    <row r="26" customFormat="false" ht="16.5" hidden="false" customHeight="true" outlineLevel="0" collapsed="false">
      <c r="B26" s="59"/>
      <c r="C26" s="55" t="str">
        <f aca="false">IF(B26="","",TEXT(B26,"yyyy-mm"))</f>
        <v/>
      </c>
      <c r="D26" s="34"/>
      <c r="E26" s="35"/>
      <c r="F26" s="53"/>
      <c r="G26" s="55" t="str">
        <f aca="false">IF(D26="","",IFERROR(VLOOKUP(D26,Budget!$C:$E,3,FALSE()),"⚠ Add to Budget"))</f>
        <v/>
      </c>
      <c r="H26" s="57"/>
    </row>
    <row r="27" customFormat="false" ht="16.5" hidden="false" customHeight="true" outlineLevel="0" collapsed="false">
      <c r="B27" s="58"/>
      <c r="C27" s="55" t="str">
        <f aca="false">IF(B27="","",TEXT(B27,"yyyy-mm"))</f>
        <v/>
      </c>
      <c r="D27" s="32"/>
      <c r="E27" s="26"/>
      <c r="F27" s="52"/>
      <c r="G27" s="55" t="str">
        <f aca="false">IF(D27="","",IFERROR(VLOOKUP(D27,Budget!$C:$E,3,FALSE()),"⚠ Add to Budget"))</f>
        <v/>
      </c>
      <c r="H27" s="56"/>
    </row>
    <row r="28" customFormat="false" ht="16.5" hidden="false" customHeight="true" outlineLevel="0" collapsed="false">
      <c r="B28" s="59"/>
      <c r="C28" s="55" t="str">
        <f aca="false">IF(B28="","",TEXT(B28,"yyyy-mm"))</f>
        <v/>
      </c>
      <c r="D28" s="34"/>
      <c r="E28" s="35"/>
      <c r="F28" s="53"/>
      <c r="G28" s="55" t="str">
        <f aca="false">IF(D28="","",IFERROR(VLOOKUP(D28,Budget!$C:$E,3,FALSE()),"⚠ Add to Budget"))</f>
        <v/>
      </c>
      <c r="H28" s="57"/>
    </row>
    <row r="29" customFormat="false" ht="16.5" hidden="false" customHeight="true" outlineLevel="0" collapsed="false">
      <c r="B29" s="58"/>
      <c r="C29" s="55" t="str">
        <f aca="false">IF(B29="","",TEXT(B29,"yyyy-mm"))</f>
        <v/>
      </c>
      <c r="D29" s="32"/>
      <c r="E29" s="26"/>
      <c r="F29" s="52"/>
      <c r="G29" s="55" t="str">
        <f aca="false">IF(D29="","",IFERROR(VLOOKUP(D29,Budget!$C:$E,3,FALSE()),"⚠ Add to Budget"))</f>
        <v/>
      </c>
      <c r="H29" s="56"/>
    </row>
    <row r="30" customFormat="false" ht="16.5" hidden="false" customHeight="true" outlineLevel="0" collapsed="false">
      <c r="B30" s="59"/>
      <c r="C30" s="55" t="str">
        <f aca="false">IF(B30="","",TEXT(B30,"yyyy-mm"))</f>
        <v/>
      </c>
      <c r="D30" s="34"/>
      <c r="E30" s="35"/>
      <c r="F30" s="53"/>
      <c r="G30" s="55" t="str">
        <f aca="false">IF(D30="","",IFERROR(VLOOKUP(D30,Budget!$C:$E,3,FALSE()),"⚠ Add to Budget"))</f>
        <v/>
      </c>
      <c r="H30" s="57"/>
    </row>
    <row r="31" customFormat="false" ht="16.5" hidden="false" customHeight="true" outlineLevel="0" collapsed="false">
      <c r="B31" s="58"/>
      <c r="C31" s="55" t="str">
        <f aca="false">IF(B31="","",TEXT(B31,"yyyy-mm"))</f>
        <v/>
      </c>
      <c r="D31" s="32"/>
      <c r="E31" s="26"/>
      <c r="F31" s="52"/>
      <c r="G31" s="55" t="str">
        <f aca="false">IF(D31="","",IFERROR(VLOOKUP(D31,Budget!$C:$E,3,FALSE()),"⚠ Add to Budget"))</f>
        <v/>
      </c>
      <c r="H31" s="56"/>
    </row>
    <row r="32" customFormat="false" ht="16.5" hidden="false" customHeight="true" outlineLevel="0" collapsed="false">
      <c r="B32" s="59"/>
      <c r="C32" s="55" t="str">
        <f aca="false">IF(B32="","",TEXT(B32,"yyyy-mm"))</f>
        <v/>
      </c>
      <c r="D32" s="34"/>
      <c r="E32" s="35"/>
      <c r="F32" s="53"/>
      <c r="G32" s="55" t="str">
        <f aca="false">IF(D32="","",IFERROR(VLOOKUP(D32,Budget!$C:$E,3,FALSE()),"⚠ Add to Budget"))</f>
        <v/>
      </c>
      <c r="H32" s="57"/>
    </row>
    <row r="33" customFormat="false" ht="16.5" hidden="false" customHeight="true" outlineLevel="0" collapsed="false">
      <c r="B33" s="58"/>
      <c r="C33" s="55" t="str">
        <f aca="false">IF(B33="","",TEXT(B33,"yyyy-mm"))</f>
        <v/>
      </c>
      <c r="D33" s="32"/>
      <c r="E33" s="26"/>
      <c r="F33" s="52"/>
      <c r="G33" s="55" t="str">
        <f aca="false">IF(D33="","",IFERROR(VLOOKUP(D33,Budget!$C:$E,3,FALSE()),"⚠ Add to Budget"))</f>
        <v/>
      </c>
      <c r="H33" s="56"/>
    </row>
    <row r="34" customFormat="false" ht="16.5" hidden="false" customHeight="true" outlineLevel="0" collapsed="false">
      <c r="B34" s="59"/>
      <c r="C34" s="55" t="str">
        <f aca="false">IF(B34="","",TEXT(B34,"yyyy-mm"))</f>
        <v/>
      </c>
      <c r="D34" s="34"/>
      <c r="E34" s="35"/>
      <c r="F34" s="53"/>
      <c r="G34" s="55" t="str">
        <f aca="false">IF(D34="","",IFERROR(VLOOKUP(D34,Budget!$C:$E,3,FALSE()),"⚠ Add to Budget"))</f>
        <v/>
      </c>
      <c r="H34" s="57"/>
    </row>
    <row r="35" customFormat="false" ht="16.5" hidden="false" customHeight="true" outlineLevel="0" collapsed="false">
      <c r="B35" s="58"/>
      <c r="C35" s="55" t="str">
        <f aca="false">IF(B35="","",TEXT(B35,"yyyy-mm"))</f>
        <v/>
      </c>
      <c r="D35" s="32"/>
      <c r="E35" s="26"/>
      <c r="F35" s="52"/>
      <c r="G35" s="55" t="str">
        <f aca="false">IF(D35="","",IFERROR(VLOOKUP(D35,Budget!$C:$E,3,FALSE()),"⚠ Add to Budget"))</f>
        <v/>
      </c>
      <c r="H35" s="56"/>
    </row>
    <row r="36" customFormat="false" ht="16.5" hidden="false" customHeight="true" outlineLevel="0" collapsed="false">
      <c r="B36" s="59"/>
      <c r="C36" s="55" t="str">
        <f aca="false">IF(B36="","",TEXT(B36,"yyyy-mm"))</f>
        <v/>
      </c>
      <c r="D36" s="34"/>
      <c r="E36" s="35"/>
      <c r="F36" s="53"/>
      <c r="G36" s="55" t="str">
        <f aca="false">IF(D36="","",IFERROR(VLOOKUP(D36,Budget!$C:$E,3,FALSE()),"⚠ Add to Budget"))</f>
        <v/>
      </c>
      <c r="H36" s="57"/>
    </row>
    <row r="37" customFormat="false" ht="16.5" hidden="false" customHeight="true" outlineLevel="0" collapsed="false">
      <c r="B37" s="58"/>
      <c r="C37" s="55" t="str">
        <f aca="false">IF(B37="","",TEXT(B37,"yyyy-mm"))</f>
        <v/>
      </c>
      <c r="D37" s="32"/>
      <c r="E37" s="26"/>
      <c r="F37" s="52"/>
      <c r="G37" s="55" t="str">
        <f aca="false">IF(D37="","",IFERROR(VLOOKUP(D37,Budget!$C:$E,3,FALSE()),"⚠ Add to Budget"))</f>
        <v/>
      </c>
      <c r="H37" s="56"/>
    </row>
    <row r="38" customFormat="false" ht="16.5" hidden="false" customHeight="true" outlineLevel="0" collapsed="false">
      <c r="B38" s="59"/>
      <c r="C38" s="55" t="str">
        <f aca="false">IF(B38="","",TEXT(B38,"yyyy-mm"))</f>
        <v/>
      </c>
      <c r="D38" s="34"/>
      <c r="E38" s="35"/>
      <c r="F38" s="53"/>
      <c r="G38" s="55" t="str">
        <f aca="false">IF(D38="","",IFERROR(VLOOKUP(D38,Budget!$C:$E,3,FALSE()),"⚠ Add to Budget"))</f>
        <v/>
      </c>
      <c r="H38" s="57"/>
    </row>
    <row r="39" customFormat="false" ht="16.5" hidden="false" customHeight="true" outlineLevel="0" collapsed="false">
      <c r="B39" s="58"/>
      <c r="C39" s="55" t="str">
        <f aca="false">IF(B39="","",TEXT(B39,"yyyy-mm"))</f>
        <v/>
      </c>
      <c r="D39" s="32"/>
      <c r="E39" s="26"/>
      <c r="F39" s="52"/>
      <c r="G39" s="55" t="str">
        <f aca="false">IF(D39="","",IFERROR(VLOOKUP(D39,Budget!$C:$E,3,FALSE()),"⚠ Add to Budget"))</f>
        <v/>
      </c>
      <c r="H39" s="56"/>
    </row>
    <row r="40" customFormat="false" ht="16.5" hidden="false" customHeight="true" outlineLevel="0" collapsed="false">
      <c r="B40" s="59"/>
      <c r="C40" s="55" t="str">
        <f aca="false">IF(B40="","",TEXT(B40,"yyyy-mm"))</f>
        <v/>
      </c>
      <c r="D40" s="34"/>
      <c r="E40" s="35"/>
      <c r="F40" s="53"/>
      <c r="G40" s="55" t="str">
        <f aca="false">IF(D40="","",IFERROR(VLOOKUP(D40,Budget!$C:$E,3,FALSE()),"⚠ Add to Budget"))</f>
        <v/>
      </c>
      <c r="H40" s="57"/>
    </row>
    <row r="41" customFormat="false" ht="16.5" hidden="false" customHeight="true" outlineLevel="0" collapsed="false">
      <c r="B41" s="58"/>
      <c r="C41" s="55" t="str">
        <f aca="false">IF(B41="","",TEXT(B41,"yyyy-mm"))</f>
        <v/>
      </c>
      <c r="D41" s="32"/>
      <c r="E41" s="26"/>
      <c r="F41" s="52"/>
      <c r="G41" s="55" t="str">
        <f aca="false">IF(D41="","",IFERROR(VLOOKUP(D41,Budget!$C:$E,3,FALSE()),"⚠ Add to Budget"))</f>
        <v/>
      </c>
      <c r="H41" s="56"/>
    </row>
    <row r="42" customFormat="false" ht="16.5" hidden="false" customHeight="true" outlineLevel="0" collapsed="false">
      <c r="B42" s="59"/>
      <c r="C42" s="55" t="str">
        <f aca="false">IF(B42="","",TEXT(B42,"yyyy-mm"))</f>
        <v/>
      </c>
      <c r="D42" s="34"/>
      <c r="E42" s="35"/>
      <c r="F42" s="53"/>
      <c r="G42" s="55" t="str">
        <f aca="false">IF(D42="","",IFERROR(VLOOKUP(D42,Budget!$C:$E,3,FALSE()),"⚠ Add to Budget"))</f>
        <v/>
      </c>
      <c r="H42" s="57"/>
    </row>
    <row r="43" customFormat="false" ht="16.5" hidden="false" customHeight="true" outlineLevel="0" collapsed="false">
      <c r="B43" s="58"/>
      <c r="C43" s="55" t="str">
        <f aca="false">IF(B43="","",TEXT(B43,"yyyy-mm"))</f>
        <v/>
      </c>
      <c r="D43" s="32"/>
      <c r="E43" s="26"/>
      <c r="F43" s="52"/>
      <c r="G43" s="55" t="str">
        <f aca="false">IF(D43="","",IFERROR(VLOOKUP(D43,Budget!$C:$E,3,FALSE()),"⚠ Add to Budget"))</f>
        <v/>
      </c>
      <c r="H43" s="56"/>
    </row>
    <row r="44" customFormat="false" ht="16.5" hidden="false" customHeight="true" outlineLevel="0" collapsed="false">
      <c r="B44" s="59"/>
      <c r="C44" s="55" t="str">
        <f aca="false">IF(B44="","",TEXT(B44,"yyyy-mm"))</f>
        <v/>
      </c>
      <c r="D44" s="34"/>
      <c r="E44" s="35"/>
      <c r="F44" s="53"/>
      <c r="G44" s="55" t="str">
        <f aca="false">IF(D44="","",IFERROR(VLOOKUP(D44,Budget!$C:$E,3,FALSE()),"⚠ Add to Budget"))</f>
        <v/>
      </c>
      <c r="H44" s="57"/>
    </row>
    <row r="45" customFormat="false" ht="16.5" hidden="false" customHeight="true" outlineLevel="0" collapsed="false">
      <c r="B45" s="58"/>
      <c r="C45" s="55" t="str">
        <f aca="false">IF(B45="","",TEXT(B45,"yyyy-mm"))</f>
        <v/>
      </c>
      <c r="D45" s="32"/>
      <c r="E45" s="26"/>
      <c r="F45" s="52"/>
      <c r="G45" s="55" t="str">
        <f aca="false">IF(D45="","",IFERROR(VLOOKUP(D45,Budget!$C:$E,3,FALSE()),"⚠ Add to Budget"))</f>
        <v/>
      </c>
      <c r="H45" s="56"/>
    </row>
    <row r="46" customFormat="false" ht="16.5" hidden="false" customHeight="true" outlineLevel="0" collapsed="false">
      <c r="B46" s="59"/>
      <c r="C46" s="55" t="str">
        <f aca="false">IF(B46="","",TEXT(B46,"yyyy-mm"))</f>
        <v/>
      </c>
      <c r="D46" s="34"/>
      <c r="E46" s="35"/>
      <c r="F46" s="53"/>
      <c r="G46" s="55" t="str">
        <f aca="false">IF(D46="","",IFERROR(VLOOKUP(D46,Budget!$C:$E,3,FALSE()),"⚠ Add to Budget"))</f>
        <v/>
      </c>
      <c r="H46" s="57"/>
    </row>
    <row r="47" customFormat="false" ht="16.5" hidden="false" customHeight="true" outlineLevel="0" collapsed="false">
      <c r="B47" s="58"/>
      <c r="C47" s="55" t="str">
        <f aca="false">IF(B47="","",TEXT(B47,"yyyy-mm"))</f>
        <v/>
      </c>
      <c r="D47" s="32"/>
      <c r="E47" s="26"/>
      <c r="F47" s="52"/>
      <c r="G47" s="55" t="str">
        <f aca="false">IF(D47="","",IFERROR(VLOOKUP(D47,Budget!$C:$E,3,FALSE()),"⚠ Add to Budget"))</f>
        <v/>
      </c>
      <c r="H47" s="56"/>
    </row>
    <row r="48" customFormat="false" ht="16.5" hidden="false" customHeight="true" outlineLevel="0" collapsed="false">
      <c r="B48" s="59"/>
      <c r="C48" s="55" t="str">
        <f aca="false">IF(B48="","",TEXT(B48,"yyyy-mm"))</f>
        <v/>
      </c>
      <c r="D48" s="34"/>
      <c r="E48" s="35"/>
      <c r="F48" s="53"/>
      <c r="G48" s="55" t="str">
        <f aca="false">IF(D48="","",IFERROR(VLOOKUP(D48,Budget!$C:$E,3,FALSE()),"⚠ Add to Budget"))</f>
        <v/>
      </c>
      <c r="H48" s="57"/>
    </row>
    <row r="49" customFormat="false" ht="16.5" hidden="false" customHeight="true" outlineLevel="0" collapsed="false">
      <c r="B49" s="58"/>
      <c r="C49" s="55" t="str">
        <f aca="false">IF(B49="","",TEXT(B49,"yyyy-mm"))</f>
        <v/>
      </c>
      <c r="D49" s="32"/>
      <c r="E49" s="26"/>
      <c r="F49" s="52"/>
      <c r="G49" s="55" t="str">
        <f aca="false">IF(D49="","",IFERROR(VLOOKUP(D49,Budget!$C:$E,3,FALSE()),"⚠ Add to Budget"))</f>
        <v/>
      </c>
      <c r="H49" s="56"/>
    </row>
    <row r="50" customFormat="false" ht="16.5" hidden="false" customHeight="true" outlineLevel="0" collapsed="false">
      <c r="B50" s="59"/>
      <c r="C50" s="55" t="str">
        <f aca="false">IF(B50="","",TEXT(B50,"yyyy-mm"))</f>
        <v/>
      </c>
      <c r="D50" s="34"/>
      <c r="E50" s="35"/>
      <c r="F50" s="53"/>
      <c r="G50" s="55" t="str">
        <f aca="false">IF(D50="","",IFERROR(VLOOKUP(D50,Budget!$C:$E,3,FALSE()),"⚠ Add to Budget"))</f>
        <v/>
      </c>
      <c r="H50" s="57"/>
    </row>
    <row r="51" customFormat="false" ht="16.5" hidden="false" customHeight="true" outlineLevel="0" collapsed="false">
      <c r="B51" s="58"/>
      <c r="C51" s="55" t="str">
        <f aca="false">IF(B51="","",TEXT(B51,"yyyy-mm"))</f>
        <v/>
      </c>
      <c r="D51" s="32"/>
      <c r="E51" s="26"/>
      <c r="F51" s="52"/>
      <c r="G51" s="55" t="str">
        <f aca="false">IF(D51="","",IFERROR(VLOOKUP(D51,Budget!$C:$E,3,FALSE()),"⚠ Add to Budget"))</f>
        <v/>
      </c>
      <c r="H51" s="56"/>
    </row>
    <row r="52" customFormat="false" ht="16.5" hidden="false" customHeight="true" outlineLevel="0" collapsed="false">
      <c r="B52" s="59"/>
      <c r="C52" s="55" t="str">
        <f aca="false">IF(B52="","",TEXT(B52,"yyyy-mm"))</f>
        <v/>
      </c>
      <c r="D52" s="34"/>
      <c r="E52" s="35"/>
      <c r="F52" s="53"/>
      <c r="G52" s="55" t="str">
        <f aca="false">IF(D52="","",IFERROR(VLOOKUP(D52,Budget!$C:$E,3,FALSE()),"⚠ Add to Budget"))</f>
        <v/>
      </c>
      <c r="H52" s="57"/>
    </row>
    <row r="53" customFormat="false" ht="16.5" hidden="false" customHeight="true" outlineLevel="0" collapsed="false">
      <c r="B53" s="58"/>
      <c r="C53" s="55" t="str">
        <f aca="false">IF(B53="","",TEXT(B53,"yyyy-mm"))</f>
        <v/>
      </c>
      <c r="D53" s="32"/>
      <c r="E53" s="26"/>
      <c r="F53" s="52"/>
      <c r="G53" s="55" t="str">
        <f aca="false">IF(D53="","",IFERROR(VLOOKUP(D53,Budget!$C:$E,3,FALSE()),"⚠ Add to Budget"))</f>
        <v/>
      </c>
      <c r="H53" s="56"/>
    </row>
    <row r="54" customFormat="false" ht="16.5" hidden="false" customHeight="true" outlineLevel="0" collapsed="false">
      <c r="B54" s="59"/>
      <c r="C54" s="55" t="str">
        <f aca="false">IF(B54="","",TEXT(B54,"yyyy-mm"))</f>
        <v/>
      </c>
      <c r="D54" s="34"/>
      <c r="E54" s="35"/>
      <c r="F54" s="53"/>
      <c r="G54" s="55" t="str">
        <f aca="false">IF(D54="","",IFERROR(VLOOKUP(D54,Budget!$C:$E,3,FALSE()),"⚠ Add to Budget"))</f>
        <v/>
      </c>
      <c r="H54" s="57"/>
    </row>
    <row r="55" customFormat="false" ht="16.5" hidden="false" customHeight="true" outlineLevel="0" collapsed="false">
      <c r="B55" s="58"/>
      <c r="C55" s="55" t="str">
        <f aca="false">IF(B55="","",TEXT(B55,"yyyy-mm"))</f>
        <v/>
      </c>
      <c r="D55" s="32"/>
      <c r="E55" s="26"/>
      <c r="F55" s="52"/>
      <c r="G55" s="55" t="str">
        <f aca="false">IF(D55="","",IFERROR(VLOOKUP(D55,Budget!$C:$E,3,FALSE()),"⚠ Add to Budget"))</f>
        <v/>
      </c>
      <c r="H55" s="56"/>
    </row>
    <row r="56" customFormat="false" ht="16.5" hidden="false" customHeight="true" outlineLevel="0" collapsed="false">
      <c r="B56" s="59"/>
      <c r="C56" s="55" t="str">
        <f aca="false">IF(B56="","",TEXT(B56,"yyyy-mm"))</f>
        <v/>
      </c>
      <c r="D56" s="34"/>
      <c r="E56" s="35"/>
      <c r="F56" s="53"/>
      <c r="G56" s="55" t="str">
        <f aca="false">IF(D56="","",IFERROR(VLOOKUP(D56,Budget!$C:$E,3,FALSE()),"⚠ Add to Budget"))</f>
        <v/>
      </c>
      <c r="H56" s="57"/>
    </row>
    <row r="57" customFormat="false" ht="16.5" hidden="false" customHeight="true" outlineLevel="0" collapsed="false">
      <c r="B57" s="58"/>
      <c r="C57" s="55" t="str">
        <f aca="false">IF(B57="","",TEXT(B57,"yyyy-mm"))</f>
        <v/>
      </c>
      <c r="D57" s="32"/>
      <c r="E57" s="26"/>
      <c r="F57" s="52"/>
      <c r="G57" s="55" t="str">
        <f aca="false">IF(D57="","",IFERROR(VLOOKUP(D57,Budget!$C:$E,3,FALSE()),"⚠ Add to Budget"))</f>
        <v/>
      </c>
      <c r="H57" s="56"/>
    </row>
    <row r="58" customFormat="false" ht="16.5" hidden="false" customHeight="true" outlineLevel="0" collapsed="false">
      <c r="B58" s="59"/>
      <c r="C58" s="55" t="str">
        <f aca="false">IF(B58="","",TEXT(B58,"yyyy-mm"))</f>
        <v/>
      </c>
      <c r="D58" s="34"/>
      <c r="E58" s="35"/>
      <c r="F58" s="53"/>
      <c r="G58" s="55" t="str">
        <f aca="false">IF(D58="","",IFERROR(VLOOKUP(D58,Budget!$C:$E,3,FALSE()),"⚠ Add to Budget"))</f>
        <v/>
      </c>
      <c r="H58" s="57"/>
    </row>
    <row r="59" customFormat="false" ht="16.5" hidden="false" customHeight="true" outlineLevel="0" collapsed="false">
      <c r="B59" s="58"/>
      <c r="C59" s="55" t="str">
        <f aca="false">IF(B59="","",TEXT(B59,"yyyy-mm"))</f>
        <v/>
      </c>
      <c r="D59" s="32"/>
      <c r="E59" s="26"/>
      <c r="F59" s="52"/>
      <c r="G59" s="55" t="str">
        <f aca="false">IF(D59="","",IFERROR(VLOOKUP(D59,Budget!$C:$E,3,FALSE()),"⚠ Add to Budget"))</f>
        <v/>
      </c>
      <c r="H59" s="56"/>
    </row>
    <row r="60" customFormat="false" ht="16.5" hidden="false" customHeight="true" outlineLevel="0" collapsed="false">
      <c r="B60" s="59"/>
      <c r="C60" s="55" t="str">
        <f aca="false">IF(B60="","",TEXT(B60,"yyyy-mm"))</f>
        <v/>
      </c>
      <c r="D60" s="34"/>
      <c r="E60" s="35"/>
      <c r="F60" s="53"/>
      <c r="G60" s="55" t="str">
        <f aca="false">IF(D60="","",IFERROR(VLOOKUP(D60,Budget!$C:$E,3,FALSE()),"⚠ Add to Budget"))</f>
        <v/>
      </c>
      <c r="H60" s="57"/>
    </row>
    <row r="61" customFormat="false" ht="16.5" hidden="false" customHeight="true" outlineLevel="0" collapsed="false">
      <c r="B61" s="58"/>
      <c r="C61" s="55" t="str">
        <f aca="false">IF(B61="","",TEXT(B61,"yyyy-mm"))</f>
        <v/>
      </c>
      <c r="D61" s="32"/>
      <c r="E61" s="26"/>
      <c r="F61" s="52"/>
      <c r="G61" s="55" t="str">
        <f aca="false">IF(D61="","",IFERROR(VLOOKUP(D61,Budget!$C:$E,3,FALSE()),"⚠ Add to Budget"))</f>
        <v/>
      </c>
      <c r="H61" s="56"/>
    </row>
    <row r="62" customFormat="false" ht="16.5" hidden="false" customHeight="true" outlineLevel="0" collapsed="false">
      <c r="B62" s="59"/>
      <c r="C62" s="55" t="str">
        <f aca="false">IF(B62="","",TEXT(B62,"yyyy-mm"))</f>
        <v/>
      </c>
      <c r="D62" s="34"/>
      <c r="E62" s="35"/>
      <c r="F62" s="53"/>
      <c r="G62" s="55" t="str">
        <f aca="false">IF(D62="","",IFERROR(VLOOKUP(D62,Budget!$C:$E,3,FALSE()),"⚠ Add to Budget"))</f>
        <v/>
      </c>
      <c r="H62" s="57"/>
    </row>
    <row r="63" customFormat="false" ht="16.5" hidden="false" customHeight="true" outlineLevel="0" collapsed="false">
      <c r="B63" s="58"/>
      <c r="C63" s="55" t="str">
        <f aca="false">IF(B63="","",TEXT(B63,"yyyy-mm"))</f>
        <v/>
      </c>
      <c r="D63" s="32"/>
      <c r="E63" s="26"/>
      <c r="F63" s="52"/>
      <c r="G63" s="55" t="str">
        <f aca="false">IF(D63="","",IFERROR(VLOOKUP(D63,Budget!$C:$E,3,FALSE()),"⚠ Add to Budget"))</f>
        <v/>
      </c>
      <c r="H63" s="56"/>
    </row>
    <row r="64" customFormat="false" ht="16.5" hidden="false" customHeight="true" outlineLevel="0" collapsed="false">
      <c r="B64" s="59"/>
      <c r="C64" s="55" t="str">
        <f aca="false">IF(B64="","",TEXT(B64,"yyyy-mm"))</f>
        <v/>
      </c>
      <c r="D64" s="34"/>
      <c r="E64" s="35"/>
      <c r="F64" s="53"/>
      <c r="G64" s="55" t="str">
        <f aca="false">IF(D64="","",IFERROR(VLOOKUP(D64,Budget!$C:$E,3,FALSE()),"⚠ Add to Budget"))</f>
        <v/>
      </c>
      <c r="H64" s="57"/>
    </row>
    <row r="65" customFormat="false" ht="16.5" hidden="false" customHeight="true" outlineLevel="0" collapsed="false">
      <c r="B65" s="58"/>
      <c r="C65" s="55" t="str">
        <f aca="false">IF(B65="","",TEXT(B65,"yyyy-mm"))</f>
        <v/>
      </c>
      <c r="D65" s="32"/>
      <c r="E65" s="26"/>
      <c r="F65" s="52"/>
      <c r="G65" s="55" t="str">
        <f aca="false">IF(D65="","",IFERROR(VLOOKUP(D65,Budget!$C:$E,3,FALSE()),"⚠ Add to Budget"))</f>
        <v/>
      </c>
      <c r="H65" s="56"/>
    </row>
    <row r="66" customFormat="false" ht="16.5" hidden="false" customHeight="true" outlineLevel="0" collapsed="false">
      <c r="B66" s="59"/>
      <c r="C66" s="55" t="str">
        <f aca="false">IF(B66="","",TEXT(B66,"yyyy-mm"))</f>
        <v/>
      </c>
      <c r="D66" s="34"/>
      <c r="E66" s="35"/>
      <c r="F66" s="53"/>
      <c r="G66" s="55" t="str">
        <f aca="false">IF(D66="","",IFERROR(VLOOKUP(D66,Budget!$C:$E,3,FALSE()),"⚠ Add to Budget"))</f>
        <v/>
      </c>
      <c r="H66" s="57"/>
    </row>
    <row r="67" customFormat="false" ht="16.5" hidden="false" customHeight="true" outlineLevel="0" collapsed="false">
      <c r="B67" s="58"/>
      <c r="C67" s="55" t="str">
        <f aca="false">IF(B67="","",TEXT(B67,"yyyy-mm"))</f>
        <v/>
      </c>
      <c r="D67" s="32"/>
      <c r="E67" s="26"/>
      <c r="F67" s="52"/>
      <c r="G67" s="55" t="str">
        <f aca="false">IF(D67="","",IFERROR(VLOOKUP(D67,Budget!$C:$E,3,FALSE()),"⚠ Add to Budget"))</f>
        <v/>
      </c>
      <c r="H67" s="56"/>
    </row>
    <row r="68" customFormat="false" ht="16.5" hidden="false" customHeight="true" outlineLevel="0" collapsed="false">
      <c r="B68" s="59"/>
      <c r="C68" s="55" t="str">
        <f aca="false">IF(B68="","",TEXT(B68,"yyyy-mm"))</f>
        <v/>
      </c>
      <c r="D68" s="34"/>
      <c r="E68" s="35"/>
      <c r="F68" s="53"/>
      <c r="G68" s="55" t="str">
        <f aca="false">IF(D68="","",IFERROR(VLOOKUP(D68,Budget!$C:$E,3,FALSE()),"⚠ Add to Budget"))</f>
        <v/>
      </c>
      <c r="H68" s="57"/>
    </row>
    <row r="69" customFormat="false" ht="16.5" hidden="false" customHeight="true" outlineLevel="0" collapsed="false">
      <c r="B69" s="58"/>
      <c r="C69" s="55" t="str">
        <f aca="false">IF(B69="","",TEXT(B69,"yyyy-mm"))</f>
        <v/>
      </c>
      <c r="D69" s="32"/>
      <c r="E69" s="26"/>
      <c r="F69" s="52"/>
      <c r="G69" s="55" t="str">
        <f aca="false">IF(D69="","",IFERROR(VLOOKUP(D69,Budget!$C:$E,3,FALSE()),"⚠ Add to Budget"))</f>
        <v/>
      </c>
      <c r="H69" s="56"/>
    </row>
    <row r="70" customFormat="false" ht="16.5" hidden="false" customHeight="true" outlineLevel="0" collapsed="false">
      <c r="B70" s="59"/>
      <c r="C70" s="55" t="str">
        <f aca="false">IF(B70="","",TEXT(B70,"yyyy-mm"))</f>
        <v/>
      </c>
      <c r="D70" s="34"/>
      <c r="E70" s="35"/>
      <c r="F70" s="53"/>
      <c r="G70" s="55" t="str">
        <f aca="false">IF(D70="","",IFERROR(VLOOKUP(D70,Budget!$C:$E,3,FALSE()),"⚠ Add to Budget"))</f>
        <v/>
      </c>
      <c r="H70" s="57"/>
    </row>
    <row r="71" customFormat="false" ht="16.5" hidden="false" customHeight="true" outlineLevel="0" collapsed="false">
      <c r="B71" s="58"/>
      <c r="C71" s="55" t="str">
        <f aca="false">IF(B71="","",TEXT(B71,"yyyy-mm"))</f>
        <v/>
      </c>
      <c r="D71" s="32"/>
      <c r="E71" s="26"/>
      <c r="F71" s="52"/>
      <c r="G71" s="55" t="str">
        <f aca="false">IF(D71="","",IFERROR(VLOOKUP(D71,Budget!$C:$E,3,FALSE()),"⚠ Add to Budget"))</f>
        <v/>
      </c>
      <c r="H71" s="56"/>
    </row>
    <row r="72" customFormat="false" ht="16.5" hidden="false" customHeight="true" outlineLevel="0" collapsed="false">
      <c r="B72" s="59"/>
      <c r="C72" s="55" t="str">
        <f aca="false">IF(B72="","",TEXT(B72,"yyyy-mm"))</f>
        <v/>
      </c>
      <c r="D72" s="34"/>
      <c r="E72" s="35"/>
      <c r="F72" s="53"/>
      <c r="G72" s="55" t="str">
        <f aca="false">IF(D72="","",IFERROR(VLOOKUP(D72,Budget!$C:$E,3,FALSE()),"⚠ Add to Budget"))</f>
        <v/>
      </c>
      <c r="H72" s="57"/>
    </row>
    <row r="73" customFormat="false" ht="16.5" hidden="false" customHeight="true" outlineLevel="0" collapsed="false">
      <c r="B73" s="58"/>
      <c r="C73" s="55" t="str">
        <f aca="false">IF(B73="","",TEXT(B73,"yyyy-mm"))</f>
        <v/>
      </c>
      <c r="D73" s="32"/>
      <c r="E73" s="26"/>
      <c r="F73" s="52"/>
      <c r="G73" s="55" t="str">
        <f aca="false">IF(D73="","",IFERROR(VLOOKUP(D73,Budget!$C:$E,3,FALSE()),"⚠ Add to Budget"))</f>
        <v/>
      </c>
      <c r="H73" s="56"/>
    </row>
    <row r="74" customFormat="false" ht="16.5" hidden="false" customHeight="true" outlineLevel="0" collapsed="false">
      <c r="B74" s="59"/>
      <c r="C74" s="55" t="str">
        <f aca="false">IF(B74="","",TEXT(B74,"yyyy-mm"))</f>
        <v/>
      </c>
      <c r="D74" s="34"/>
      <c r="E74" s="35"/>
      <c r="F74" s="53"/>
      <c r="G74" s="55" t="str">
        <f aca="false">IF(D74="","",IFERROR(VLOOKUP(D74,Budget!$C:$E,3,FALSE()),"⚠ Add to Budget"))</f>
        <v/>
      </c>
      <c r="H74" s="57"/>
    </row>
    <row r="75" customFormat="false" ht="16.5" hidden="false" customHeight="true" outlineLevel="0" collapsed="false">
      <c r="B75" s="58"/>
      <c r="C75" s="55" t="str">
        <f aca="false">IF(B75="","",TEXT(B75,"yyyy-mm"))</f>
        <v/>
      </c>
      <c r="D75" s="32"/>
      <c r="E75" s="26"/>
      <c r="F75" s="52"/>
      <c r="G75" s="55" t="str">
        <f aca="false">IF(D75="","",IFERROR(VLOOKUP(D75,Budget!$C:$E,3,FALSE()),"⚠ Add to Budget"))</f>
        <v/>
      </c>
      <c r="H75" s="56"/>
    </row>
    <row r="76" customFormat="false" ht="16.5" hidden="false" customHeight="true" outlineLevel="0" collapsed="false">
      <c r="B76" s="59"/>
      <c r="C76" s="55" t="str">
        <f aca="false">IF(B76="","",TEXT(B76,"yyyy-mm"))</f>
        <v/>
      </c>
      <c r="D76" s="34"/>
      <c r="E76" s="35"/>
      <c r="F76" s="53"/>
      <c r="G76" s="55" t="str">
        <f aca="false">IF(D76="","",IFERROR(VLOOKUP(D76,Budget!$C:$E,3,FALSE()),"⚠ Add to Budget"))</f>
        <v/>
      </c>
      <c r="H76" s="57"/>
    </row>
    <row r="77" customFormat="false" ht="16.5" hidden="false" customHeight="true" outlineLevel="0" collapsed="false">
      <c r="B77" s="58"/>
      <c r="C77" s="55" t="str">
        <f aca="false">IF(B77="","",TEXT(B77,"yyyy-mm"))</f>
        <v/>
      </c>
      <c r="D77" s="32"/>
      <c r="E77" s="26"/>
      <c r="F77" s="52"/>
      <c r="G77" s="55" t="str">
        <f aca="false">IF(D77="","",IFERROR(VLOOKUP(D77,Budget!$C:$E,3,FALSE()),"⚠ Add to Budget"))</f>
        <v/>
      </c>
      <c r="H77" s="56"/>
    </row>
    <row r="78" customFormat="false" ht="16.5" hidden="false" customHeight="true" outlineLevel="0" collapsed="false">
      <c r="B78" s="59"/>
      <c r="C78" s="55" t="str">
        <f aca="false">IF(B78="","",TEXT(B78,"yyyy-mm"))</f>
        <v/>
      </c>
      <c r="D78" s="34"/>
      <c r="E78" s="35"/>
      <c r="F78" s="53"/>
      <c r="G78" s="55" t="str">
        <f aca="false">IF(D78="","",IFERROR(VLOOKUP(D78,Budget!$C:$E,3,FALSE()),"⚠ Add to Budget"))</f>
        <v/>
      </c>
      <c r="H78" s="57"/>
    </row>
    <row r="79" customFormat="false" ht="16.5" hidden="false" customHeight="true" outlineLevel="0" collapsed="false">
      <c r="B79" s="58"/>
      <c r="C79" s="55" t="str">
        <f aca="false">IF(B79="","",TEXT(B79,"yyyy-mm"))</f>
        <v/>
      </c>
      <c r="D79" s="32"/>
      <c r="E79" s="26"/>
      <c r="F79" s="52"/>
      <c r="G79" s="55" t="str">
        <f aca="false">IF(D79="","",IFERROR(VLOOKUP(D79,Budget!$C:$E,3,FALSE()),"⚠ Add to Budget"))</f>
        <v/>
      </c>
      <c r="H79" s="56"/>
    </row>
    <row r="80" customFormat="false" ht="16.5" hidden="false" customHeight="true" outlineLevel="0" collapsed="false">
      <c r="B80" s="59"/>
      <c r="C80" s="55" t="str">
        <f aca="false">IF(B80="","",TEXT(B80,"yyyy-mm"))</f>
        <v/>
      </c>
      <c r="D80" s="34"/>
      <c r="E80" s="35"/>
      <c r="F80" s="53"/>
      <c r="G80" s="55" t="str">
        <f aca="false">IF(D80="","",IFERROR(VLOOKUP(D80,Budget!$C:$E,3,FALSE()),"⚠ Add to Budget"))</f>
        <v/>
      </c>
      <c r="H80" s="57"/>
    </row>
    <row r="81" customFormat="false" ht="16.5" hidden="false" customHeight="true" outlineLevel="0" collapsed="false">
      <c r="B81" s="58"/>
      <c r="C81" s="55" t="str">
        <f aca="false">IF(B81="","",TEXT(B81,"yyyy-mm"))</f>
        <v/>
      </c>
      <c r="D81" s="32"/>
      <c r="E81" s="26"/>
      <c r="F81" s="52"/>
      <c r="G81" s="55" t="str">
        <f aca="false">IF(D81="","",IFERROR(VLOOKUP(D81,Budget!$C:$E,3,FALSE()),"⚠ Add to Budget"))</f>
        <v/>
      </c>
      <c r="H81" s="56"/>
    </row>
    <row r="82" customFormat="false" ht="16.5" hidden="false" customHeight="true" outlineLevel="0" collapsed="false">
      <c r="B82" s="59"/>
      <c r="C82" s="55" t="str">
        <f aca="false">IF(B82="","",TEXT(B82,"yyyy-mm"))</f>
        <v/>
      </c>
      <c r="D82" s="34"/>
      <c r="E82" s="35"/>
      <c r="F82" s="53"/>
      <c r="G82" s="55" t="str">
        <f aca="false">IF(D82="","",IFERROR(VLOOKUP(D82,Budget!$C:$E,3,FALSE()),"⚠ Add to Budget"))</f>
        <v/>
      </c>
      <c r="H82" s="57"/>
    </row>
    <row r="83" customFormat="false" ht="16.5" hidden="false" customHeight="true" outlineLevel="0" collapsed="false">
      <c r="B83" s="58"/>
      <c r="C83" s="55" t="str">
        <f aca="false">IF(B83="","",TEXT(B83,"yyyy-mm"))</f>
        <v/>
      </c>
      <c r="D83" s="32"/>
      <c r="E83" s="26"/>
      <c r="F83" s="52"/>
      <c r="G83" s="55" t="str">
        <f aca="false">IF(D83="","",IFERROR(VLOOKUP(D83,Budget!$C:$E,3,FALSE()),"⚠ Add to Budget"))</f>
        <v/>
      </c>
      <c r="H83" s="56"/>
    </row>
    <row r="84" customFormat="false" ht="16.5" hidden="false" customHeight="true" outlineLevel="0" collapsed="false">
      <c r="B84" s="59"/>
      <c r="C84" s="55" t="str">
        <f aca="false">IF(B84="","",TEXT(B84,"yyyy-mm"))</f>
        <v/>
      </c>
      <c r="D84" s="34"/>
      <c r="E84" s="35"/>
      <c r="F84" s="53"/>
      <c r="G84" s="55" t="str">
        <f aca="false">IF(D84="","",IFERROR(VLOOKUP(D84,Budget!$C:$E,3,FALSE()),"⚠ Add to Budget"))</f>
        <v/>
      </c>
      <c r="H84" s="57"/>
    </row>
    <row r="85" customFormat="false" ht="16.5" hidden="false" customHeight="true" outlineLevel="0" collapsed="false">
      <c r="B85" s="58"/>
      <c r="C85" s="55" t="str">
        <f aca="false">IF(B85="","",TEXT(B85,"yyyy-mm"))</f>
        <v/>
      </c>
      <c r="D85" s="32"/>
      <c r="E85" s="26"/>
      <c r="F85" s="52"/>
      <c r="G85" s="55" t="str">
        <f aca="false">IF(D85="","",IFERROR(VLOOKUP(D85,Budget!$C:$E,3,FALSE()),"⚠ Add to Budget"))</f>
        <v/>
      </c>
      <c r="H85" s="56"/>
    </row>
    <row r="86" customFormat="false" ht="16.5" hidden="false" customHeight="true" outlineLevel="0" collapsed="false">
      <c r="B86" s="59"/>
      <c r="C86" s="55" t="str">
        <f aca="false">IF(B86="","",TEXT(B86,"yyyy-mm"))</f>
        <v/>
      </c>
      <c r="D86" s="34"/>
      <c r="E86" s="35"/>
      <c r="F86" s="53"/>
      <c r="G86" s="55" t="str">
        <f aca="false">IF(D86="","",IFERROR(VLOOKUP(D86,Budget!$C:$E,3,FALSE()),"⚠ Add to Budget"))</f>
        <v/>
      </c>
      <c r="H86" s="57"/>
    </row>
    <row r="87" customFormat="false" ht="16.5" hidden="false" customHeight="true" outlineLevel="0" collapsed="false">
      <c r="B87" s="58"/>
      <c r="C87" s="55" t="str">
        <f aca="false">IF(B87="","",TEXT(B87,"yyyy-mm"))</f>
        <v/>
      </c>
      <c r="D87" s="32"/>
      <c r="E87" s="26"/>
      <c r="F87" s="52"/>
      <c r="G87" s="55" t="str">
        <f aca="false">IF(D87="","",IFERROR(VLOOKUP(D87,Budget!$C:$E,3,FALSE()),"⚠ Add to Budget"))</f>
        <v/>
      </c>
      <c r="H87" s="56"/>
    </row>
    <row r="88" customFormat="false" ht="16.5" hidden="false" customHeight="true" outlineLevel="0" collapsed="false">
      <c r="B88" s="59"/>
      <c r="C88" s="55" t="str">
        <f aca="false">IF(B88="","",TEXT(B88,"yyyy-mm"))</f>
        <v/>
      </c>
      <c r="D88" s="34"/>
      <c r="E88" s="35"/>
      <c r="F88" s="53"/>
      <c r="G88" s="55" t="str">
        <f aca="false">IF(D88="","",IFERROR(VLOOKUP(D88,Budget!$C:$E,3,FALSE()),"⚠ Add to Budget"))</f>
        <v/>
      </c>
      <c r="H88" s="57"/>
    </row>
    <row r="89" customFormat="false" ht="16.5" hidden="false" customHeight="true" outlineLevel="0" collapsed="false">
      <c r="B89" s="58"/>
      <c r="C89" s="55" t="str">
        <f aca="false">IF(B89="","",TEXT(B89,"yyyy-mm"))</f>
        <v/>
      </c>
      <c r="D89" s="32"/>
      <c r="E89" s="26"/>
      <c r="F89" s="52"/>
      <c r="G89" s="55" t="str">
        <f aca="false">IF(D89="","",IFERROR(VLOOKUP(D89,Budget!$C:$E,3,FALSE()),"⚠ Add to Budget"))</f>
        <v/>
      </c>
      <c r="H89" s="56"/>
    </row>
    <row r="90" customFormat="false" ht="16.5" hidden="false" customHeight="true" outlineLevel="0" collapsed="false">
      <c r="B90" s="59"/>
      <c r="C90" s="55" t="str">
        <f aca="false">IF(B90="","",TEXT(B90,"yyyy-mm"))</f>
        <v/>
      </c>
      <c r="D90" s="34"/>
      <c r="E90" s="35"/>
      <c r="F90" s="53"/>
      <c r="G90" s="55" t="str">
        <f aca="false">IF(D90="","",IFERROR(VLOOKUP(D90,Budget!$C:$E,3,FALSE()),"⚠ Add to Budget"))</f>
        <v/>
      </c>
      <c r="H90" s="57"/>
    </row>
    <row r="91" customFormat="false" ht="16.5" hidden="false" customHeight="true" outlineLevel="0" collapsed="false">
      <c r="B91" s="58"/>
      <c r="C91" s="55" t="str">
        <f aca="false">IF(B91="","",TEXT(B91,"yyyy-mm"))</f>
        <v/>
      </c>
      <c r="D91" s="32"/>
      <c r="E91" s="26"/>
      <c r="F91" s="52"/>
      <c r="G91" s="55" t="str">
        <f aca="false">IF(D91="","",IFERROR(VLOOKUP(D91,Budget!$C:$E,3,FALSE()),"⚠ Add to Budget"))</f>
        <v/>
      </c>
      <c r="H91" s="56"/>
    </row>
    <row r="92" customFormat="false" ht="16.5" hidden="false" customHeight="true" outlineLevel="0" collapsed="false">
      <c r="B92" s="59"/>
      <c r="C92" s="55" t="str">
        <f aca="false">IF(B92="","",TEXT(B92,"yyyy-mm"))</f>
        <v/>
      </c>
      <c r="D92" s="34"/>
      <c r="E92" s="35"/>
      <c r="F92" s="53"/>
      <c r="G92" s="55" t="str">
        <f aca="false">IF(D92="","",IFERROR(VLOOKUP(D92,Budget!$C:$E,3,FALSE()),"⚠ Add to Budget"))</f>
        <v/>
      </c>
      <c r="H92" s="57"/>
    </row>
    <row r="93" customFormat="false" ht="16.5" hidden="false" customHeight="true" outlineLevel="0" collapsed="false">
      <c r="B93" s="58"/>
      <c r="C93" s="55" t="str">
        <f aca="false">IF(B93="","",TEXT(B93,"yyyy-mm"))</f>
        <v/>
      </c>
      <c r="D93" s="32"/>
      <c r="E93" s="26"/>
      <c r="F93" s="52"/>
      <c r="G93" s="55" t="str">
        <f aca="false">IF(D93="","",IFERROR(VLOOKUP(D93,Budget!$C:$E,3,FALSE()),"⚠ Add to Budget"))</f>
        <v/>
      </c>
      <c r="H93" s="56"/>
    </row>
    <row r="94" customFormat="false" ht="16.5" hidden="false" customHeight="true" outlineLevel="0" collapsed="false">
      <c r="B94" s="59"/>
      <c r="C94" s="55" t="str">
        <f aca="false">IF(B94="","",TEXT(B94,"yyyy-mm"))</f>
        <v/>
      </c>
      <c r="D94" s="34"/>
      <c r="E94" s="35"/>
      <c r="F94" s="53"/>
      <c r="G94" s="55" t="str">
        <f aca="false">IF(D94="","",IFERROR(VLOOKUP(D94,Budget!$C:$E,3,FALSE()),"⚠ Add to Budget"))</f>
        <v/>
      </c>
      <c r="H94" s="57"/>
    </row>
    <row r="95" customFormat="false" ht="16.5" hidden="false" customHeight="true" outlineLevel="0" collapsed="false">
      <c r="B95" s="58"/>
      <c r="C95" s="55" t="str">
        <f aca="false">IF(B95="","",TEXT(B95,"yyyy-mm"))</f>
        <v/>
      </c>
      <c r="D95" s="32"/>
      <c r="E95" s="26"/>
      <c r="F95" s="52"/>
      <c r="G95" s="55" t="str">
        <f aca="false">IF(D95="","",IFERROR(VLOOKUP(D95,Budget!$C:$E,3,FALSE()),"⚠ Add to Budget"))</f>
        <v/>
      </c>
      <c r="H95" s="56"/>
    </row>
    <row r="96" customFormat="false" ht="16.5" hidden="false" customHeight="true" outlineLevel="0" collapsed="false">
      <c r="B96" s="59"/>
      <c r="C96" s="55" t="str">
        <f aca="false">IF(B96="","",TEXT(B96,"yyyy-mm"))</f>
        <v/>
      </c>
      <c r="D96" s="34"/>
      <c r="E96" s="35"/>
      <c r="F96" s="53"/>
      <c r="G96" s="55" t="str">
        <f aca="false">IF(D96="","",IFERROR(VLOOKUP(D96,Budget!$C:$E,3,FALSE()),"⚠ Add to Budget"))</f>
        <v/>
      </c>
      <c r="H96" s="57"/>
    </row>
    <row r="97" customFormat="false" ht="16.5" hidden="false" customHeight="true" outlineLevel="0" collapsed="false">
      <c r="B97" s="58"/>
      <c r="C97" s="55" t="str">
        <f aca="false">IF(B97="","",TEXT(B97,"yyyy-mm"))</f>
        <v/>
      </c>
      <c r="D97" s="32"/>
      <c r="E97" s="26"/>
      <c r="F97" s="52"/>
      <c r="G97" s="55" t="str">
        <f aca="false">IF(D97="","",IFERROR(VLOOKUP(D97,Budget!$C:$E,3,FALSE()),"⚠ Add to Budget"))</f>
        <v/>
      </c>
      <c r="H97" s="56"/>
    </row>
    <row r="98" customFormat="false" ht="16.5" hidden="false" customHeight="true" outlineLevel="0" collapsed="false">
      <c r="B98" s="59"/>
      <c r="C98" s="55" t="str">
        <f aca="false">IF(B98="","",TEXT(B98,"yyyy-mm"))</f>
        <v/>
      </c>
      <c r="D98" s="34"/>
      <c r="E98" s="35"/>
      <c r="F98" s="53"/>
      <c r="G98" s="55" t="str">
        <f aca="false">IF(D98="","",IFERROR(VLOOKUP(D98,Budget!$C:$E,3,FALSE()),"⚠ Add to Budget"))</f>
        <v/>
      </c>
      <c r="H98" s="57"/>
    </row>
    <row r="99" customFormat="false" ht="16.5" hidden="false" customHeight="true" outlineLevel="0" collapsed="false">
      <c r="B99" s="58"/>
      <c r="C99" s="55" t="str">
        <f aca="false">IF(B99="","",TEXT(B99,"yyyy-mm"))</f>
        <v/>
      </c>
      <c r="D99" s="32"/>
      <c r="E99" s="26"/>
      <c r="F99" s="52"/>
      <c r="G99" s="55" t="str">
        <f aca="false">IF(D99="","",IFERROR(VLOOKUP(D99,Budget!$C:$E,3,FALSE()),"⚠ Add to Budget"))</f>
        <v/>
      </c>
      <c r="H99" s="56"/>
    </row>
    <row r="100" customFormat="false" ht="16.5" hidden="false" customHeight="true" outlineLevel="0" collapsed="false">
      <c r="B100" s="59"/>
      <c r="C100" s="55" t="str">
        <f aca="false">IF(B100="","",TEXT(B100,"yyyy-mm"))</f>
        <v/>
      </c>
      <c r="D100" s="34"/>
      <c r="E100" s="35"/>
      <c r="F100" s="53"/>
      <c r="G100" s="55" t="str">
        <f aca="false">IF(D100="","",IFERROR(VLOOKUP(D100,Budget!$C:$E,3,FALSE()),"⚠ Add to Budget"))</f>
        <v/>
      </c>
      <c r="H100" s="57"/>
    </row>
    <row r="101" customFormat="false" ht="16.5" hidden="false" customHeight="true" outlineLevel="0" collapsed="false">
      <c r="B101" s="58"/>
      <c r="C101" s="55" t="str">
        <f aca="false">IF(B101="","",TEXT(B101,"yyyy-mm"))</f>
        <v/>
      </c>
      <c r="D101" s="32"/>
      <c r="E101" s="26"/>
      <c r="F101" s="52"/>
      <c r="G101" s="55" t="str">
        <f aca="false">IF(D101="","",IFERROR(VLOOKUP(D101,Budget!$C:$E,3,FALSE()),"⚠ Add to Budget"))</f>
        <v/>
      </c>
      <c r="H101" s="56"/>
    </row>
    <row r="102" customFormat="false" ht="16.5" hidden="false" customHeight="true" outlineLevel="0" collapsed="false">
      <c r="B102" s="59"/>
      <c r="C102" s="55" t="str">
        <f aca="false">IF(B102="","",TEXT(B102,"yyyy-mm"))</f>
        <v/>
      </c>
      <c r="D102" s="34"/>
      <c r="E102" s="35"/>
      <c r="F102" s="53"/>
      <c r="G102" s="55" t="str">
        <f aca="false">IF(D102="","",IFERROR(VLOOKUP(D102,Budget!$C:$E,3,FALSE()),"⚠ Add to Budget"))</f>
        <v/>
      </c>
      <c r="H102" s="57"/>
    </row>
    <row r="103" customFormat="false" ht="16.5" hidden="false" customHeight="true" outlineLevel="0" collapsed="false">
      <c r="B103" s="58"/>
      <c r="C103" s="55" t="str">
        <f aca="false">IF(B103="","",TEXT(B103,"yyyy-mm"))</f>
        <v/>
      </c>
      <c r="D103" s="32"/>
      <c r="E103" s="26"/>
      <c r="F103" s="52"/>
      <c r="G103" s="55" t="str">
        <f aca="false">IF(D103="","",IFERROR(VLOOKUP(D103,Budget!$C:$E,3,FALSE()),"⚠ Add to Budget"))</f>
        <v/>
      </c>
      <c r="H103" s="56"/>
    </row>
    <row r="104" customFormat="false" ht="16.5" hidden="false" customHeight="true" outlineLevel="0" collapsed="false">
      <c r="B104" s="59"/>
      <c r="C104" s="55" t="str">
        <f aca="false">IF(B104="","",TEXT(B104,"yyyy-mm"))</f>
        <v/>
      </c>
      <c r="D104" s="34"/>
      <c r="E104" s="35"/>
      <c r="F104" s="53"/>
      <c r="G104" s="55" t="str">
        <f aca="false">IF(D104="","",IFERROR(VLOOKUP(D104,Budget!$C:$E,3,FALSE()),"⚠ Add to Budget"))</f>
        <v/>
      </c>
      <c r="H104" s="57"/>
    </row>
    <row r="105" customFormat="false" ht="16.5" hidden="false" customHeight="true" outlineLevel="0" collapsed="false">
      <c r="B105" s="58"/>
      <c r="C105" s="55" t="str">
        <f aca="false">IF(B105="","",TEXT(B105,"yyyy-mm"))</f>
        <v/>
      </c>
      <c r="D105" s="32"/>
      <c r="E105" s="26"/>
      <c r="F105" s="52"/>
      <c r="G105" s="55" t="str">
        <f aca="false">IF(D105="","",IFERROR(VLOOKUP(D105,Budget!$C:$E,3,FALSE()),"⚠ Add to Budget"))</f>
        <v/>
      </c>
      <c r="H105" s="56"/>
    </row>
    <row r="106" customFormat="false" ht="16.5" hidden="false" customHeight="true" outlineLevel="0" collapsed="false">
      <c r="B106" s="59"/>
      <c r="C106" s="55" t="str">
        <f aca="false">IF(B106="","",TEXT(B106,"yyyy-mm"))</f>
        <v/>
      </c>
      <c r="D106" s="34"/>
      <c r="E106" s="35"/>
      <c r="F106" s="53"/>
      <c r="G106" s="55" t="str">
        <f aca="false">IF(D106="","",IFERROR(VLOOKUP(D106,Budget!$C:$E,3,FALSE()),"⚠ Add to Budget"))</f>
        <v/>
      </c>
      <c r="H106" s="57"/>
    </row>
    <row r="107" customFormat="false" ht="16.5" hidden="false" customHeight="true" outlineLevel="0" collapsed="false">
      <c r="B107" s="58"/>
      <c r="C107" s="55" t="str">
        <f aca="false">IF(B107="","",TEXT(B107,"yyyy-mm"))</f>
        <v/>
      </c>
      <c r="D107" s="32"/>
      <c r="E107" s="26"/>
      <c r="F107" s="52"/>
      <c r="G107" s="55" t="str">
        <f aca="false">IF(D107="","",IFERROR(VLOOKUP(D107,Budget!$C:$E,3,FALSE()),"⚠ Add to Budget"))</f>
        <v/>
      </c>
      <c r="H107" s="56"/>
    </row>
    <row r="108" customFormat="false" ht="16.5" hidden="false" customHeight="true" outlineLevel="0" collapsed="false">
      <c r="B108" s="59"/>
      <c r="C108" s="55" t="str">
        <f aca="false">IF(B108="","",TEXT(B108,"yyyy-mm"))</f>
        <v/>
      </c>
      <c r="D108" s="34"/>
      <c r="E108" s="35"/>
      <c r="F108" s="53"/>
      <c r="G108" s="55" t="str">
        <f aca="false">IF(D108="","",IFERROR(VLOOKUP(D108,Budget!$C:$E,3,FALSE()),"⚠ Add to Budget"))</f>
        <v/>
      </c>
      <c r="H108" s="57"/>
    </row>
    <row r="109" customFormat="false" ht="16.5" hidden="false" customHeight="true" outlineLevel="0" collapsed="false">
      <c r="B109" s="58"/>
      <c r="C109" s="55" t="str">
        <f aca="false">IF(B109="","",TEXT(B109,"yyyy-mm"))</f>
        <v/>
      </c>
      <c r="D109" s="32"/>
      <c r="E109" s="26"/>
      <c r="F109" s="52"/>
      <c r="G109" s="55" t="str">
        <f aca="false">IF(D109="","",IFERROR(VLOOKUP(D109,Budget!$C:$E,3,FALSE()),"⚠ Add to Budget"))</f>
        <v/>
      </c>
      <c r="H109" s="56"/>
    </row>
    <row r="110" customFormat="false" ht="16.5" hidden="false" customHeight="true" outlineLevel="0" collapsed="false">
      <c r="B110" s="59"/>
      <c r="C110" s="55" t="str">
        <f aca="false">IF(B110="","",TEXT(B110,"yyyy-mm"))</f>
        <v/>
      </c>
      <c r="D110" s="34"/>
      <c r="E110" s="35"/>
      <c r="F110" s="53"/>
      <c r="G110" s="55" t="str">
        <f aca="false">IF(D110="","",IFERROR(VLOOKUP(D110,Budget!$C:$E,3,FALSE()),"⚠ Add to Budget"))</f>
        <v/>
      </c>
      <c r="H110" s="57"/>
    </row>
    <row r="111" customFormat="false" ht="16.5" hidden="false" customHeight="true" outlineLevel="0" collapsed="false">
      <c r="B111" s="58"/>
      <c r="C111" s="55" t="str">
        <f aca="false">IF(B111="","",TEXT(B111,"yyyy-mm"))</f>
        <v/>
      </c>
      <c r="D111" s="32"/>
      <c r="E111" s="26"/>
      <c r="F111" s="52"/>
      <c r="G111" s="55" t="str">
        <f aca="false">IF(D111="","",IFERROR(VLOOKUP(D111,Budget!$C:$E,3,FALSE()),"⚠ Add to Budget"))</f>
        <v/>
      </c>
      <c r="H111" s="56"/>
    </row>
    <row r="112" customFormat="false" ht="16.5" hidden="false" customHeight="true" outlineLevel="0" collapsed="false">
      <c r="B112" s="59"/>
      <c r="C112" s="55" t="str">
        <f aca="false">IF(B112="","",TEXT(B112,"yyyy-mm"))</f>
        <v/>
      </c>
      <c r="D112" s="34"/>
      <c r="E112" s="35"/>
      <c r="F112" s="53"/>
      <c r="G112" s="55" t="str">
        <f aca="false">IF(D112="","",IFERROR(VLOOKUP(D112,Budget!$C:$E,3,FALSE()),"⚠ Add to Budget"))</f>
        <v/>
      </c>
      <c r="H112" s="57"/>
    </row>
    <row r="113" customFormat="false" ht="16.5" hidden="false" customHeight="true" outlineLevel="0" collapsed="false">
      <c r="B113" s="58"/>
      <c r="C113" s="55" t="str">
        <f aca="false">IF(B113="","",TEXT(B113,"yyyy-mm"))</f>
        <v/>
      </c>
      <c r="D113" s="32"/>
      <c r="E113" s="26"/>
      <c r="F113" s="52"/>
      <c r="G113" s="55" t="str">
        <f aca="false">IF(D113="","",IFERROR(VLOOKUP(D113,Budget!$C:$E,3,FALSE()),"⚠ Add to Budget"))</f>
        <v/>
      </c>
      <c r="H113" s="56"/>
    </row>
    <row r="114" customFormat="false" ht="16.5" hidden="false" customHeight="true" outlineLevel="0" collapsed="false">
      <c r="B114" s="59"/>
      <c r="C114" s="55" t="str">
        <f aca="false">IF(B114="","",TEXT(B114,"yyyy-mm"))</f>
        <v/>
      </c>
      <c r="D114" s="34"/>
      <c r="E114" s="35"/>
      <c r="F114" s="53"/>
      <c r="G114" s="55" t="str">
        <f aca="false">IF(D114="","",IFERROR(VLOOKUP(D114,Budget!$C:$E,3,FALSE()),"⚠ Add to Budget"))</f>
        <v/>
      </c>
      <c r="H114" s="57"/>
    </row>
    <row r="115" customFormat="false" ht="16.5" hidden="false" customHeight="true" outlineLevel="0" collapsed="false">
      <c r="B115" s="58"/>
      <c r="C115" s="55" t="str">
        <f aca="false">IF(B115="","",TEXT(B115,"yyyy-mm"))</f>
        <v/>
      </c>
      <c r="D115" s="32"/>
      <c r="E115" s="26"/>
      <c r="F115" s="52"/>
      <c r="G115" s="55" t="str">
        <f aca="false">IF(D115="","",IFERROR(VLOOKUP(D115,Budget!$C:$E,3,FALSE()),"⚠ Add to Budget"))</f>
        <v/>
      </c>
      <c r="H115" s="56"/>
    </row>
    <row r="116" customFormat="false" ht="16.5" hidden="false" customHeight="true" outlineLevel="0" collapsed="false">
      <c r="B116" s="59"/>
      <c r="C116" s="55" t="str">
        <f aca="false">IF(B116="","",TEXT(B116,"yyyy-mm"))</f>
        <v/>
      </c>
      <c r="D116" s="34"/>
      <c r="E116" s="35"/>
      <c r="F116" s="53"/>
      <c r="G116" s="55" t="str">
        <f aca="false">IF(D116="","",IFERROR(VLOOKUP(D116,Budget!$C:$E,3,FALSE()),"⚠ Add to Budget"))</f>
        <v/>
      </c>
      <c r="H116" s="57"/>
    </row>
    <row r="117" customFormat="false" ht="16.5" hidden="false" customHeight="true" outlineLevel="0" collapsed="false">
      <c r="B117" s="58"/>
      <c r="C117" s="55" t="str">
        <f aca="false">IF(B117="","",TEXT(B117,"yyyy-mm"))</f>
        <v/>
      </c>
      <c r="D117" s="32"/>
      <c r="E117" s="26"/>
      <c r="F117" s="52"/>
      <c r="G117" s="55" t="str">
        <f aca="false">IF(D117="","",IFERROR(VLOOKUP(D117,Budget!$C:$E,3,FALSE()),"⚠ Add to Budget"))</f>
        <v/>
      </c>
      <c r="H117" s="56"/>
    </row>
    <row r="118" customFormat="false" ht="16.5" hidden="false" customHeight="true" outlineLevel="0" collapsed="false">
      <c r="B118" s="59"/>
      <c r="C118" s="55" t="str">
        <f aca="false">IF(B118="","",TEXT(B118,"yyyy-mm"))</f>
        <v/>
      </c>
      <c r="D118" s="34"/>
      <c r="E118" s="35"/>
      <c r="F118" s="53"/>
      <c r="G118" s="55" t="str">
        <f aca="false">IF(D118="","",IFERROR(VLOOKUP(D118,Budget!$C:$E,3,FALSE()),"⚠ Add to Budget"))</f>
        <v/>
      </c>
      <c r="H118" s="57"/>
    </row>
    <row r="119" customFormat="false" ht="16.5" hidden="false" customHeight="true" outlineLevel="0" collapsed="false">
      <c r="B119" s="58"/>
      <c r="C119" s="55" t="str">
        <f aca="false">IF(B119="","",TEXT(B119,"yyyy-mm"))</f>
        <v/>
      </c>
      <c r="D119" s="32"/>
      <c r="E119" s="26"/>
      <c r="F119" s="52"/>
      <c r="G119" s="55" t="str">
        <f aca="false">IF(D119="","",IFERROR(VLOOKUP(D119,Budget!$C:$E,3,FALSE()),"⚠ Add to Budget"))</f>
        <v/>
      </c>
      <c r="H119" s="56"/>
    </row>
    <row r="120" customFormat="false" ht="16.5" hidden="false" customHeight="true" outlineLevel="0" collapsed="false">
      <c r="B120" s="59"/>
      <c r="C120" s="55" t="str">
        <f aca="false">IF(B120="","",TEXT(B120,"yyyy-mm"))</f>
        <v/>
      </c>
      <c r="D120" s="34"/>
      <c r="E120" s="35"/>
      <c r="F120" s="53"/>
      <c r="G120" s="55" t="str">
        <f aca="false">IF(D120="","",IFERROR(VLOOKUP(D120,Budget!$C:$E,3,FALSE()),"⚠ Add to Budget"))</f>
        <v/>
      </c>
      <c r="H120" s="57"/>
    </row>
    <row r="121" customFormat="false" ht="16.5" hidden="false" customHeight="true" outlineLevel="0" collapsed="false">
      <c r="B121" s="58"/>
      <c r="C121" s="55" t="str">
        <f aca="false">IF(B121="","",TEXT(B121,"yyyy-mm"))</f>
        <v/>
      </c>
      <c r="D121" s="32"/>
      <c r="E121" s="26"/>
      <c r="F121" s="52"/>
      <c r="G121" s="55" t="str">
        <f aca="false">IF(D121="","",IFERROR(VLOOKUP(D121,Budget!$C:$E,3,FALSE()),"⚠ Add to Budget"))</f>
        <v/>
      </c>
      <c r="H121" s="56"/>
    </row>
    <row r="122" customFormat="false" ht="16.5" hidden="false" customHeight="true" outlineLevel="0" collapsed="false">
      <c r="B122" s="59"/>
      <c r="C122" s="55" t="str">
        <f aca="false">IF(B122="","",TEXT(B122,"yyyy-mm"))</f>
        <v/>
      </c>
      <c r="D122" s="34"/>
      <c r="E122" s="35"/>
      <c r="F122" s="53"/>
      <c r="G122" s="55" t="str">
        <f aca="false">IF(D122="","",IFERROR(VLOOKUP(D122,Budget!$C:$E,3,FALSE()),"⚠ Add to Budget"))</f>
        <v/>
      </c>
      <c r="H122" s="57"/>
    </row>
    <row r="123" customFormat="false" ht="16.5" hidden="false" customHeight="true" outlineLevel="0" collapsed="false">
      <c r="B123" s="58"/>
      <c r="C123" s="55" t="str">
        <f aca="false">IF(B123="","",TEXT(B123,"yyyy-mm"))</f>
        <v/>
      </c>
      <c r="D123" s="32"/>
      <c r="E123" s="26"/>
      <c r="F123" s="52"/>
      <c r="G123" s="55" t="str">
        <f aca="false">IF(D123="","",IFERROR(VLOOKUP(D123,Budget!$C:$E,3,FALSE()),"⚠ Add to Budget"))</f>
        <v/>
      </c>
      <c r="H123" s="56"/>
    </row>
    <row r="124" customFormat="false" ht="16.5" hidden="false" customHeight="true" outlineLevel="0" collapsed="false">
      <c r="B124" s="59"/>
      <c r="C124" s="55" t="str">
        <f aca="false">IF(B124="","",TEXT(B124,"yyyy-mm"))</f>
        <v/>
      </c>
      <c r="D124" s="34"/>
      <c r="E124" s="35"/>
      <c r="F124" s="53"/>
      <c r="G124" s="55" t="str">
        <f aca="false">IF(D124="","",IFERROR(VLOOKUP(D124,Budget!$C:$E,3,FALSE()),"⚠ Add to Budget"))</f>
        <v/>
      </c>
      <c r="H124" s="57"/>
    </row>
    <row r="125" customFormat="false" ht="16.5" hidden="false" customHeight="true" outlineLevel="0" collapsed="false">
      <c r="B125" s="58"/>
      <c r="C125" s="55" t="str">
        <f aca="false">IF(B125="","",TEXT(B125,"yyyy-mm"))</f>
        <v/>
      </c>
      <c r="D125" s="32"/>
      <c r="E125" s="26"/>
      <c r="F125" s="52"/>
      <c r="G125" s="55" t="str">
        <f aca="false">IF(D125="","",IFERROR(VLOOKUP(D125,Budget!$C:$E,3,FALSE()),"⚠ Add to Budget"))</f>
        <v/>
      </c>
      <c r="H125" s="56"/>
    </row>
    <row r="126" customFormat="false" ht="16.5" hidden="false" customHeight="true" outlineLevel="0" collapsed="false">
      <c r="B126" s="59"/>
      <c r="C126" s="55" t="str">
        <f aca="false">IF(B126="","",TEXT(B126,"yyyy-mm"))</f>
        <v/>
      </c>
      <c r="D126" s="34"/>
      <c r="E126" s="35"/>
      <c r="F126" s="53"/>
      <c r="G126" s="55" t="str">
        <f aca="false">IF(D126="","",IFERROR(VLOOKUP(D126,Budget!$C:$E,3,FALSE()),"⚠ Add to Budget"))</f>
        <v/>
      </c>
      <c r="H126" s="57"/>
    </row>
    <row r="127" customFormat="false" ht="16.5" hidden="false" customHeight="true" outlineLevel="0" collapsed="false">
      <c r="B127" s="58"/>
      <c r="C127" s="55" t="str">
        <f aca="false">IF(B127="","",TEXT(B127,"yyyy-mm"))</f>
        <v/>
      </c>
      <c r="D127" s="32"/>
      <c r="E127" s="26"/>
      <c r="F127" s="52"/>
      <c r="G127" s="55" t="str">
        <f aca="false">IF(D127="","",IFERROR(VLOOKUP(D127,Budget!$C:$E,3,FALSE()),"⚠ Add to Budget"))</f>
        <v/>
      </c>
      <c r="H127" s="56"/>
    </row>
    <row r="128" customFormat="false" ht="16.5" hidden="false" customHeight="true" outlineLevel="0" collapsed="false">
      <c r="B128" s="59"/>
      <c r="C128" s="55" t="str">
        <f aca="false">IF(B128="","",TEXT(B128,"yyyy-mm"))</f>
        <v/>
      </c>
      <c r="D128" s="34"/>
      <c r="E128" s="35"/>
      <c r="F128" s="53"/>
      <c r="G128" s="55" t="str">
        <f aca="false">IF(D128="","",IFERROR(VLOOKUP(D128,Budget!$C:$E,3,FALSE()),"⚠ Add to Budget"))</f>
        <v/>
      </c>
      <c r="H128" s="57"/>
    </row>
    <row r="129" customFormat="false" ht="16.5" hidden="false" customHeight="true" outlineLevel="0" collapsed="false">
      <c r="B129" s="58"/>
      <c r="C129" s="55" t="str">
        <f aca="false">IF(B129="","",TEXT(B129,"yyyy-mm"))</f>
        <v/>
      </c>
      <c r="D129" s="32"/>
      <c r="E129" s="26"/>
      <c r="F129" s="52"/>
      <c r="G129" s="55" t="str">
        <f aca="false">IF(D129="","",IFERROR(VLOOKUP(D129,Budget!$C:$E,3,FALSE()),"⚠ Add to Budget"))</f>
        <v/>
      </c>
      <c r="H129" s="56"/>
    </row>
    <row r="130" customFormat="false" ht="16.5" hidden="false" customHeight="true" outlineLevel="0" collapsed="false">
      <c r="B130" s="59"/>
      <c r="C130" s="55" t="str">
        <f aca="false">IF(B130="","",TEXT(B130,"yyyy-mm"))</f>
        <v/>
      </c>
      <c r="D130" s="34"/>
      <c r="E130" s="35"/>
      <c r="F130" s="53"/>
      <c r="G130" s="55" t="str">
        <f aca="false">IF(D130="","",IFERROR(VLOOKUP(D130,Budget!$C:$E,3,FALSE()),"⚠ Add to Budget"))</f>
        <v/>
      </c>
      <c r="H130" s="57"/>
    </row>
    <row r="131" customFormat="false" ht="16.5" hidden="false" customHeight="true" outlineLevel="0" collapsed="false">
      <c r="B131" s="58"/>
      <c r="C131" s="55" t="str">
        <f aca="false">IF(B131="","",TEXT(B131,"yyyy-mm"))</f>
        <v/>
      </c>
      <c r="D131" s="32"/>
      <c r="E131" s="26"/>
      <c r="F131" s="52"/>
      <c r="G131" s="55" t="str">
        <f aca="false">IF(D131="","",IFERROR(VLOOKUP(D131,Budget!$C:$E,3,FALSE()),"⚠ Add to Budget"))</f>
        <v/>
      </c>
      <c r="H131" s="56"/>
    </row>
    <row r="132" customFormat="false" ht="16.5" hidden="false" customHeight="true" outlineLevel="0" collapsed="false">
      <c r="B132" s="59"/>
      <c r="C132" s="55" t="str">
        <f aca="false">IF(B132="","",TEXT(B132,"yyyy-mm"))</f>
        <v/>
      </c>
      <c r="D132" s="34"/>
      <c r="E132" s="35"/>
      <c r="F132" s="53"/>
      <c r="G132" s="55" t="str">
        <f aca="false">IF(D132="","",IFERROR(VLOOKUP(D132,Budget!$C:$E,3,FALSE()),"⚠ Add to Budget"))</f>
        <v/>
      </c>
      <c r="H132" s="57"/>
    </row>
    <row r="133" customFormat="false" ht="16.5" hidden="false" customHeight="true" outlineLevel="0" collapsed="false">
      <c r="B133" s="58"/>
      <c r="C133" s="55" t="str">
        <f aca="false">IF(B133="","",TEXT(B133,"yyyy-mm"))</f>
        <v/>
      </c>
      <c r="D133" s="32"/>
      <c r="E133" s="26"/>
      <c r="F133" s="52"/>
      <c r="G133" s="55" t="str">
        <f aca="false">IF(D133="","",IFERROR(VLOOKUP(D133,Budget!$C:$E,3,FALSE()),"⚠ Add to Budget"))</f>
        <v/>
      </c>
      <c r="H133" s="56"/>
    </row>
    <row r="134" customFormat="false" ht="16.5" hidden="false" customHeight="true" outlineLevel="0" collapsed="false">
      <c r="B134" s="59"/>
      <c r="C134" s="55" t="str">
        <f aca="false">IF(B134="","",TEXT(B134,"yyyy-mm"))</f>
        <v/>
      </c>
      <c r="D134" s="34"/>
      <c r="E134" s="35"/>
      <c r="F134" s="53"/>
      <c r="G134" s="55" t="str">
        <f aca="false">IF(D134="","",IFERROR(VLOOKUP(D134,Budget!$C:$E,3,FALSE()),"⚠ Add to Budget"))</f>
        <v/>
      </c>
      <c r="H134" s="57"/>
    </row>
    <row r="135" customFormat="false" ht="16.5" hidden="false" customHeight="true" outlineLevel="0" collapsed="false">
      <c r="B135" s="58"/>
      <c r="C135" s="55" t="str">
        <f aca="false">IF(B135="","",TEXT(B135,"yyyy-mm"))</f>
        <v/>
      </c>
      <c r="D135" s="32"/>
      <c r="E135" s="26"/>
      <c r="F135" s="52"/>
      <c r="G135" s="55" t="str">
        <f aca="false">IF(D135="","",IFERROR(VLOOKUP(D135,Budget!$C:$E,3,FALSE()),"⚠ Add to Budget"))</f>
        <v/>
      </c>
      <c r="H135" s="56"/>
    </row>
    <row r="136" customFormat="false" ht="16.5" hidden="false" customHeight="true" outlineLevel="0" collapsed="false">
      <c r="B136" s="59"/>
      <c r="C136" s="55" t="str">
        <f aca="false">IF(B136="","",TEXT(B136,"yyyy-mm"))</f>
        <v/>
      </c>
      <c r="D136" s="34"/>
      <c r="E136" s="35"/>
      <c r="F136" s="53"/>
      <c r="G136" s="55" t="str">
        <f aca="false">IF(D136="","",IFERROR(VLOOKUP(D136,Budget!$C:$E,3,FALSE()),"⚠ Add to Budget"))</f>
        <v/>
      </c>
      <c r="H136" s="57"/>
    </row>
    <row r="137" customFormat="false" ht="16.5" hidden="false" customHeight="true" outlineLevel="0" collapsed="false">
      <c r="B137" s="58"/>
      <c r="C137" s="55" t="str">
        <f aca="false">IF(B137="","",TEXT(B137,"yyyy-mm"))</f>
        <v/>
      </c>
      <c r="D137" s="32"/>
      <c r="E137" s="26"/>
      <c r="F137" s="52"/>
      <c r="G137" s="55" t="str">
        <f aca="false">IF(D137="","",IFERROR(VLOOKUP(D137,Budget!$C:$E,3,FALSE()),"⚠ Add to Budget"))</f>
        <v/>
      </c>
      <c r="H137" s="56"/>
    </row>
    <row r="138" customFormat="false" ht="16.5" hidden="false" customHeight="true" outlineLevel="0" collapsed="false">
      <c r="B138" s="59"/>
      <c r="C138" s="55" t="str">
        <f aca="false">IF(B138="","",TEXT(B138,"yyyy-mm"))</f>
        <v/>
      </c>
      <c r="D138" s="34"/>
      <c r="E138" s="35"/>
      <c r="F138" s="53"/>
      <c r="G138" s="55" t="str">
        <f aca="false">IF(D138="","",IFERROR(VLOOKUP(D138,Budget!$C:$E,3,FALSE()),"⚠ Add to Budget"))</f>
        <v/>
      </c>
      <c r="H138" s="57"/>
    </row>
    <row r="139" customFormat="false" ht="16.5" hidden="false" customHeight="true" outlineLevel="0" collapsed="false">
      <c r="B139" s="58"/>
      <c r="C139" s="55" t="str">
        <f aca="false">IF(B139="","",TEXT(B139,"yyyy-mm"))</f>
        <v/>
      </c>
      <c r="D139" s="32"/>
      <c r="E139" s="26"/>
      <c r="F139" s="52"/>
      <c r="G139" s="55" t="str">
        <f aca="false">IF(D139="","",IFERROR(VLOOKUP(D139,Budget!$C:$E,3,FALSE()),"⚠ Add to Budget"))</f>
        <v/>
      </c>
      <c r="H139" s="56"/>
    </row>
    <row r="140" customFormat="false" ht="16.5" hidden="false" customHeight="true" outlineLevel="0" collapsed="false">
      <c r="B140" s="59"/>
      <c r="C140" s="55" t="str">
        <f aca="false">IF(B140="","",TEXT(B140,"yyyy-mm"))</f>
        <v/>
      </c>
      <c r="D140" s="34"/>
      <c r="E140" s="35"/>
      <c r="F140" s="53"/>
      <c r="G140" s="55" t="str">
        <f aca="false">IF(D140="","",IFERROR(VLOOKUP(D140,Budget!$C:$E,3,FALSE()),"⚠ Add to Budget"))</f>
        <v/>
      </c>
      <c r="H140" s="57"/>
    </row>
    <row r="141" customFormat="false" ht="16.5" hidden="false" customHeight="true" outlineLevel="0" collapsed="false">
      <c r="B141" s="58"/>
      <c r="C141" s="55" t="str">
        <f aca="false">IF(B141="","",TEXT(B141,"yyyy-mm"))</f>
        <v/>
      </c>
      <c r="D141" s="32"/>
      <c r="E141" s="26"/>
      <c r="F141" s="52"/>
      <c r="G141" s="55" t="str">
        <f aca="false">IF(D141="","",IFERROR(VLOOKUP(D141,Budget!$C:$E,3,FALSE()),"⚠ Add to Budget"))</f>
        <v/>
      </c>
      <c r="H141" s="56"/>
    </row>
    <row r="142" customFormat="false" ht="16.5" hidden="false" customHeight="true" outlineLevel="0" collapsed="false">
      <c r="B142" s="59"/>
      <c r="C142" s="55" t="str">
        <f aca="false">IF(B142="","",TEXT(B142,"yyyy-mm"))</f>
        <v/>
      </c>
      <c r="D142" s="34"/>
      <c r="E142" s="35"/>
      <c r="F142" s="53"/>
      <c r="G142" s="55" t="str">
        <f aca="false">IF(D142="","",IFERROR(VLOOKUP(D142,Budget!$C:$E,3,FALSE()),"⚠ Add to Budget"))</f>
        <v/>
      </c>
      <c r="H142" s="57"/>
    </row>
    <row r="143" customFormat="false" ht="16.5" hidden="false" customHeight="true" outlineLevel="0" collapsed="false">
      <c r="B143" s="58"/>
      <c r="C143" s="55" t="str">
        <f aca="false">IF(B143="","",TEXT(B143,"yyyy-mm"))</f>
        <v/>
      </c>
      <c r="D143" s="32"/>
      <c r="E143" s="26"/>
      <c r="F143" s="52"/>
      <c r="G143" s="55" t="str">
        <f aca="false">IF(D143="","",IFERROR(VLOOKUP(D143,Budget!$C:$E,3,FALSE()),"⚠ Add to Budget"))</f>
        <v/>
      </c>
      <c r="H143" s="56"/>
    </row>
    <row r="144" customFormat="false" ht="16.5" hidden="false" customHeight="true" outlineLevel="0" collapsed="false">
      <c r="B144" s="59"/>
      <c r="C144" s="55" t="str">
        <f aca="false">IF(B144="","",TEXT(B144,"yyyy-mm"))</f>
        <v/>
      </c>
      <c r="D144" s="34"/>
      <c r="E144" s="35"/>
      <c r="F144" s="53"/>
      <c r="G144" s="55" t="str">
        <f aca="false">IF(D144="","",IFERROR(VLOOKUP(D144,Budget!$C:$E,3,FALSE()),"⚠ Add to Budget"))</f>
        <v/>
      </c>
      <c r="H144" s="57"/>
    </row>
    <row r="145" customFormat="false" ht="16.5" hidden="false" customHeight="true" outlineLevel="0" collapsed="false">
      <c r="B145" s="58"/>
      <c r="C145" s="55" t="str">
        <f aca="false">IF(B145="","",TEXT(B145,"yyyy-mm"))</f>
        <v/>
      </c>
      <c r="D145" s="32"/>
      <c r="E145" s="26"/>
      <c r="F145" s="52"/>
      <c r="G145" s="55" t="str">
        <f aca="false">IF(D145="","",IFERROR(VLOOKUP(D145,Budget!$C:$E,3,FALSE()),"⚠ Add to Budget"))</f>
        <v/>
      </c>
      <c r="H145" s="56"/>
    </row>
    <row r="146" customFormat="false" ht="16.5" hidden="false" customHeight="true" outlineLevel="0" collapsed="false">
      <c r="B146" s="59"/>
      <c r="C146" s="55" t="str">
        <f aca="false">IF(B146="","",TEXT(B146,"yyyy-mm"))</f>
        <v/>
      </c>
      <c r="D146" s="34"/>
      <c r="E146" s="35"/>
      <c r="F146" s="53"/>
      <c r="G146" s="55" t="str">
        <f aca="false">IF(D146="","",IFERROR(VLOOKUP(D146,Budget!$C:$E,3,FALSE()),"⚠ Add to Budget"))</f>
        <v/>
      </c>
      <c r="H146" s="57"/>
    </row>
    <row r="147" customFormat="false" ht="16.5" hidden="false" customHeight="true" outlineLevel="0" collapsed="false">
      <c r="B147" s="58"/>
      <c r="C147" s="55" t="str">
        <f aca="false">IF(B147="","",TEXT(B147,"yyyy-mm"))</f>
        <v/>
      </c>
      <c r="D147" s="32"/>
      <c r="E147" s="26"/>
      <c r="F147" s="52"/>
      <c r="G147" s="55" t="str">
        <f aca="false">IF(D147="","",IFERROR(VLOOKUP(D147,Budget!$C:$E,3,FALSE()),"⚠ Add to Budget"))</f>
        <v/>
      </c>
      <c r="H147" s="56"/>
    </row>
    <row r="148" customFormat="false" ht="16.5" hidden="false" customHeight="true" outlineLevel="0" collapsed="false">
      <c r="B148" s="59"/>
      <c r="C148" s="55" t="str">
        <f aca="false">IF(B148="","",TEXT(B148,"yyyy-mm"))</f>
        <v/>
      </c>
      <c r="D148" s="34"/>
      <c r="E148" s="35"/>
      <c r="F148" s="53"/>
      <c r="G148" s="55" t="str">
        <f aca="false">IF(D148="","",IFERROR(VLOOKUP(D148,Budget!$C:$E,3,FALSE()),"⚠ Add to Budget"))</f>
        <v/>
      </c>
      <c r="H148" s="57"/>
    </row>
    <row r="149" customFormat="false" ht="16.5" hidden="false" customHeight="true" outlineLevel="0" collapsed="false">
      <c r="B149" s="58"/>
      <c r="C149" s="55" t="str">
        <f aca="false">IF(B149="","",TEXT(B149,"yyyy-mm"))</f>
        <v/>
      </c>
      <c r="D149" s="32"/>
      <c r="E149" s="26"/>
      <c r="F149" s="52"/>
      <c r="G149" s="55" t="str">
        <f aca="false">IF(D149="","",IFERROR(VLOOKUP(D149,Budget!$C:$E,3,FALSE()),"⚠ Add to Budget"))</f>
        <v/>
      </c>
      <c r="H149" s="56"/>
    </row>
    <row r="150" customFormat="false" ht="16.5" hidden="false" customHeight="true" outlineLevel="0" collapsed="false">
      <c r="B150" s="59"/>
      <c r="C150" s="55" t="str">
        <f aca="false">IF(B150="","",TEXT(B150,"yyyy-mm"))</f>
        <v/>
      </c>
      <c r="D150" s="34"/>
      <c r="E150" s="35"/>
      <c r="F150" s="53"/>
      <c r="G150" s="55" t="str">
        <f aca="false">IF(D150="","",IFERROR(VLOOKUP(D150,Budget!$C:$E,3,FALSE()),"⚠ Add to Budget"))</f>
        <v/>
      </c>
      <c r="H150" s="57"/>
    </row>
    <row r="151" customFormat="false" ht="16.5" hidden="false" customHeight="true" outlineLevel="0" collapsed="false">
      <c r="B151" s="58"/>
      <c r="C151" s="55" t="str">
        <f aca="false">IF(B151="","",TEXT(B151,"yyyy-mm"))</f>
        <v/>
      </c>
      <c r="D151" s="32"/>
      <c r="E151" s="26"/>
      <c r="F151" s="52"/>
      <c r="G151" s="55" t="str">
        <f aca="false">IF(D151="","",IFERROR(VLOOKUP(D151,Budget!$C:$E,3,FALSE()),"⚠ Add to Budget"))</f>
        <v/>
      </c>
      <c r="H151" s="56"/>
    </row>
    <row r="152" customFormat="false" ht="16.5" hidden="false" customHeight="true" outlineLevel="0" collapsed="false">
      <c r="B152" s="59"/>
      <c r="C152" s="55" t="str">
        <f aca="false">IF(B152="","",TEXT(B152,"yyyy-mm"))</f>
        <v/>
      </c>
      <c r="D152" s="34"/>
      <c r="E152" s="35"/>
      <c r="F152" s="53"/>
      <c r="G152" s="55" t="str">
        <f aca="false">IF(D152="","",IFERROR(VLOOKUP(D152,Budget!$C:$E,3,FALSE()),"⚠ Add to Budget"))</f>
        <v/>
      </c>
      <c r="H152" s="57"/>
    </row>
    <row r="153" customFormat="false" ht="16.5" hidden="false" customHeight="true" outlineLevel="0" collapsed="false">
      <c r="B153" s="58"/>
      <c r="C153" s="55" t="str">
        <f aca="false">IF(B153="","",TEXT(B153,"yyyy-mm"))</f>
        <v/>
      </c>
      <c r="D153" s="32"/>
      <c r="E153" s="26"/>
      <c r="F153" s="52"/>
      <c r="G153" s="55" t="str">
        <f aca="false">IF(D153="","",IFERROR(VLOOKUP(D153,Budget!$C:$E,3,FALSE()),"⚠ Add to Budget"))</f>
        <v/>
      </c>
      <c r="H153" s="56"/>
    </row>
    <row r="154" customFormat="false" ht="16.5" hidden="false" customHeight="true" outlineLevel="0" collapsed="false">
      <c r="B154" s="59"/>
      <c r="C154" s="55" t="str">
        <f aca="false">IF(B154="","",TEXT(B154,"yyyy-mm"))</f>
        <v/>
      </c>
      <c r="D154" s="34"/>
      <c r="E154" s="35"/>
      <c r="F154" s="53"/>
      <c r="G154" s="55" t="str">
        <f aca="false">IF(D154="","",IFERROR(VLOOKUP(D154,Budget!$C:$E,3,FALSE()),"⚠ Add to Budget"))</f>
        <v/>
      </c>
      <c r="H154" s="57"/>
    </row>
    <row r="155" customFormat="false" ht="16.5" hidden="false" customHeight="true" outlineLevel="0" collapsed="false">
      <c r="B155" s="58"/>
      <c r="C155" s="55" t="str">
        <f aca="false">IF(B155="","",TEXT(B155,"yyyy-mm"))</f>
        <v/>
      </c>
      <c r="D155" s="32"/>
      <c r="E155" s="26"/>
      <c r="F155" s="52"/>
      <c r="G155" s="55" t="str">
        <f aca="false">IF(D155="","",IFERROR(VLOOKUP(D155,Budget!$C:$E,3,FALSE()),"⚠ Add to Budget"))</f>
        <v/>
      </c>
      <c r="H155" s="56"/>
    </row>
    <row r="156" customFormat="false" ht="16.5" hidden="false" customHeight="true" outlineLevel="0" collapsed="false">
      <c r="B156" s="59"/>
      <c r="C156" s="55" t="str">
        <f aca="false">IF(B156="","",TEXT(B156,"yyyy-mm"))</f>
        <v/>
      </c>
      <c r="D156" s="34"/>
      <c r="E156" s="35"/>
      <c r="F156" s="53"/>
      <c r="G156" s="55" t="str">
        <f aca="false">IF(D156="","",IFERROR(VLOOKUP(D156,Budget!$C:$E,3,FALSE()),"⚠ Add to Budget"))</f>
        <v/>
      </c>
      <c r="H156" s="57"/>
    </row>
    <row r="157" customFormat="false" ht="16.5" hidden="false" customHeight="true" outlineLevel="0" collapsed="false">
      <c r="B157" s="58"/>
      <c r="C157" s="55" t="str">
        <f aca="false">IF(B157="","",TEXT(B157,"yyyy-mm"))</f>
        <v/>
      </c>
      <c r="D157" s="32"/>
      <c r="E157" s="26"/>
      <c r="F157" s="52"/>
      <c r="G157" s="55" t="str">
        <f aca="false">IF(D157="","",IFERROR(VLOOKUP(D157,Budget!$C:$E,3,FALSE()),"⚠ Add to Budget"))</f>
        <v/>
      </c>
      <c r="H157" s="56"/>
    </row>
    <row r="158" customFormat="false" ht="16.5" hidden="false" customHeight="true" outlineLevel="0" collapsed="false">
      <c r="B158" s="59"/>
      <c r="C158" s="55" t="str">
        <f aca="false">IF(B158="","",TEXT(B158,"yyyy-mm"))</f>
        <v/>
      </c>
      <c r="D158" s="34"/>
      <c r="E158" s="35"/>
      <c r="F158" s="53"/>
      <c r="G158" s="55" t="str">
        <f aca="false">IF(D158="","",IFERROR(VLOOKUP(D158,Budget!$C:$E,3,FALSE()),"⚠ Add to Budget"))</f>
        <v/>
      </c>
      <c r="H158" s="57"/>
    </row>
    <row r="159" customFormat="false" ht="16.5" hidden="false" customHeight="true" outlineLevel="0" collapsed="false">
      <c r="B159" s="58"/>
      <c r="C159" s="55" t="str">
        <f aca="false">IF(B159="","",TEXT(B159,"yyyy-mm"))</f>
        <v/>
      </c>
      <c r="D159" s="32"/>
      <c r="E159" s="26"/>
      <c r="F159" s="52"/>
      <c r="G159" s="55" t="str">
        <f aca="false">IF(D159="","",IFERROR(VLOOKUP(D159,Budget!$C:$E,3,FALSE()),"⚠ Add to Budget"))</f>
        <v/>
      </c>
      <c r="H159" s="56"/>
    </row>
    <row r="160" customFormat="false" ht="16.5" hidden="false" customHeight="true" outlineLevel="0" collapsed="false">
      <c r="B160" s="59"/>
      <c r="C160" s="55" t="str">
        <f aca="false">IF(B160="","",TEXT(B160,"yyyy-mm"))</f>
        <v/>
      </c>
      <c r="D160" s="34"/>
      <c r="E160" s="35"/>
      <c r="F160" s="53"/>
      <c r="G160" s="55" t="str">
        <f aca="false">IF(D160="","",IFERROR(VLOOKUP(D160,Budget!$C:$E,3,FALSE()),"⚠ Add to Budget"))</f>
        <v/>
      </c>
      <c r="H160" s="57"/>
    </row>
    <row r="161" customFormat="false" ht="16.5" hidden="false" customHeight="true" outlineLevel="0" collapsed="false">
      <c r="B161" s="58"/>
      <c r="C161" s="55" t="str">
        <f aca="false">IF(B161="","",TEXT(B161,"yyyy-mm"))</f>
        <v/>
      </c>
      <c r="D161" s="32"/>
      <c r="E161" s="26"/>
      <c r="F161" s="52"/>
      <c r="G161" s="55" t="str">
        <f aca="false">IF(D161="","",IFERROR(VLOOKUP(D161,Budget!$C:$E,3,FALSE()),"⚠ Add to Budget"))</f>
        <v/>
      </c>
      <c r="H161" s="56"/>
    </row>
    <row r="162" customFormat="false" ht="16.5" hidden="false" customHeight="true" outlineLevel="0" collapsed="false">
      <c r="B162" s="59"/>
      <c r="C162" s="55" t="str">
        <f aca="false">IF(B162="","",TEXT(B162,"yyyy-mm"))</f>
        <v/>
      </c>
      <c r="D162" s="34"/>
      <c r="E162" s="35"/>
      <c r="F162" s="53"/>
      <c r="G162" s="55" t="str">
        <f aca="false">IF(D162="","",IFERROR(VLOOKUP(D162,Budget!$C:$E,3,FALSE()),"⚠ Add to Budget"))</f>
        <v/>
      </c>
      <c r="H162" s="57"/>
    </row>
    <row r="163" customFormat="false" ht="16.5" hidden="false" customHeight="true" outlineLevel="0" collapsed="false">
      <c r="B163" s="58"/>
      <c r="C163" s="55" t="str">
        <f aca="false">IF(B163="","",TEXT(B163,"yyyy-mm"))</f>
        <v/>
      </c>
      <c r="D163" s="32"/>
      <c r="E163" s="26"/>
      <c r="F163" s="52"/>
      <c r="G163" s="55" t="str">
        <f aca="false">IF(D163="","",IFERROR(VLOOKUP(D163,Budget!$C:$E,3,FALSE()),"⚠ Add to Budget"))</f>
        <v/>
      </c>
      <c r="H163" s="56"/>
    </row>
    <row r="164" customFormat="false" ht="16.5" hidden="false" customHeight="true" outlineLevel="0" collapsed="false">
      <c r="B164" s="59"/>
      <c r="C164" s="55" t="str">
        <f aca="false">IF(B164="","",TEXT(B164,"yyyy-mm"))</f>
        <v/>
      </c>
      <c r="D164" s="34"/>
      <c r="E164" s="35"/>
      <c r="F164" s="53"/>
      <c r="G164" s="55" t="str">
        <f aca="false">IF(D164="","",IFERROR(VLOOKUP(D164,Budget!$C:$E,3,FALSE()),"⚠ Add to Budget"))</f>
        <v/>
      </c>
      <c r="H164" s="57"/>
    </row>
    <row r="165" customFormat="false" ht="16.5" hidden="false" customHeight="true" outlineLevel="0" collapsed="false">
      <c r="B165" s="58"/>
      <c r="C165" s="55" t="str">
        <f aca="false">IF(B165="","",TEXT(B165,"yyyy-mm"))</f>
        <v/>
      </c>
      <c r="D165" s="32"/>
      <c r="E165" s="26"/>
      <c r="F165" s="52"/>
      <c r="G165" s="55" t="str">
        <f aca="false">IF(D165="","",IFERROR(VLOOKUP(D165,Budget!$C:$E,3,FALSE()),"⚠ Add to Budget"))</f>
        <v/>
      </c>
      <c r="H165" s="56"/>
    </row>
    <row r="166" customFormat="false" ht="16.5" hidden="false" customHeight="true" outlineLevel="0" collapsed="false">
      <c r="B166" s="59"/>
      <c r="C166" s="55" t="str">
        <f aca="false">IF(B166="","",TEXT(B166,"yyyy-mm"))</f>
        <v/>
      </c>
      <c r="D166" s="34"/>
      <c r="E166" s="35"/>
      <c r="F166" s="53"/>
      <c r="G166" s="55" t="str">
        <f aca="false">IF(D166="","",IFERROR(VLOOKUP(D166,Budget!$C:$E,3,FALSE()),"⚠ Add to Budget"))</f>
        <v/>
      </c>
      <c r="H166" s="57"/>
    </row>
    <row r="167" customFormat="false" ht="16.5" hidden="false" customHeight="true" outlineLevel="0" collapsed="false">
      <c r="B167" s="58"/>
      <c r="C167" s="55" t="str">
        <f aca="false">IF(B167="","",TEXT(B167,"yyyy-mm"))</f>
        <v/>
      </c>
      <c r="D167" s="32"/>
      <c r="E167" s="26"/>
      <c r="F167" s="52"/>
      <c r="G167" s="55" t="str">
        <f aca="false">IF(D167="","",IFERROR(VLOOKUP(D167,Budget!$C:$E,3,FALSE()),"⚠ Add to Budget"))</f>
        <v/>
      </c>
      <c r="H167" s="56"/>
    </row>
    <row r="168" customFormat="false" ht="16.5" hidden="false" customHeight="true" outlineLevel="0" collapsed="false">
      <c r="B168" s="59"/>
      <c r="C168" s="55" t="str">
        <f aca="false">IF(B168="","",TEXT(B168,"yyyy-mm"))</f>
        <v/>
      </c>
      <c r="D168" s="34"/>
      <c r="E168" s="35"/>
      <c r="F168" s="53"/>
      <c r="G168" s="55" t="str">
        <f aca="false">IF(D168="","",IFERROR(VLOOKUP(D168,Budget!$C:$E,3,FALSE()),"⚠ Add to Budget"))</f>
        <v/>
      </c>
      <c r="H168" s="57"/>
    </row>
    <row r="169" customFormat="false" ht="16.5" hidden="false" customHeight="true" outlineLevel="0" collapsed="false">
      <c r="B169" s="58"/>
      <c r="C169" s="55" t="str">
        <f aca="false">IF(B169="","",TEXT(B169,"yyyy-mm"))</f>
        <v/>
      </c>
      <c r="D169" s="32"/>
      <c r="E169" s="26"/>
      <c r="F169" s="52"/>
      <c r="G169" s="55" t="str">
        <f aca="false">IF(D169="","",IFERROR(VLOOKUP(D169,Budget!$C:$E,3,FALSE()),"⚠ Add to Budget"))</f>
        <v/>
      </c>
      <c r="H169" s="56"/>
    </row>
    <row r="170" customFormat="false" ht="16.5" hidden="false" customHeight="true" outlineLevel="0" collapsed="false">
      <c r="B170" s="59"/>
      <c r="C170" s="55" t="str">
        <f aca="false">IF(B170="","",TEXT(B170,"yyyy-mm"))</f>
        <v/>
      </c>
      <c r="D170" s="34"/>
      <c r="E170" s="35"/>
      <c r="F170" s="53"/>
      <c r="G170" s="55" t="str">
        <f aca="false">IF(D170="","",IFERROR(VLOOKUP(D170,Budget!$C:$E,3,FALSE()),"⚠ Add to Budget"))</f>
        <v/>
      </c>
      <c r="H170" s="57"/>
    </row>
    <row r="171" customFormat="false" ht="16.5" hidden="false" customHeight="true" outlineLevel="0" collapsed="false">
      <c r="B171" s="58"/>
      <c r="C171" s="55" t="str">
        <f aca="false">IF(B171="","",TEXT(B171,"yyyy-mm"))</f>
        <v/>
      </c>
      <c r="D171" s="32"/>
      <c r="E171" s="26"/>
      <c r="F171" s="52"/>
      <c r="G171" s="55" t="str">
        <f aca="false">IF(D171="","",IFERROR(VLOOKUP(D171,Budget!$C:$E,3,FALSE()),"⚠ Add to Budget"))</f>
        <v/>
      </c>
      <c r="H171" s="56"/>
    </row>
    <row r="172" customFormat="false" ht="16.5" hidden="false" customHeight="true" outlineLevel="0" collapsed="false">
      <c r="B172" s="59"/>
      <c r="C172" s="55" t="str">
        <f aca="false">IF(B172="","",TEXT(B172,"yyyy-mm"))</f>
        <v/>
      </c>
      <c r="D172" s="34"/>
      <c r="E172" s="35"/>
      <c r="F172" s="53"/>
      <c r="G172" s="55" t="str">
        <f aca="false">IF(D172="","",IFERROR(VLOOKUP(D172,Budget!$C:$E,3,FALSE()),"⚠ Add to Budget"))</f>
        <v/>
      </c>
      <c r="H172" s="57"/>
    </row>
    <row r="173" customFormat="false" ht="16.5" hidden="false" customHeight="true" outlineLevel="0" collapsed="false">
      <c r="B173" s="58"/>
      <c r="C173" s="55" t="str">
        <f aca="false">IF(B173="","",TEXT(B173,"yyyy-mm"))</f>
        <v/>
      </c>
      <c r="D173" s="32"/>
      <c r="E173" s="26"/>
      <c r="F173" s="52"/>
      <c r="G173" s="55" t="str">
        <f aca="false">IF(D173="","",IFERROR(VLOOKUP(D173,Budget!$C:$E,3,FALSE()),"⚠ Add to Budget"))</f>
        <v/>
      </c>
      <c r="H173" s="56"/>
    </row>
    <row r="174" customFormat="false" ht="16.5" hidden="false" customHeight="true" outlineLevel="0" collapsed="false">
      <c r="B174" s="59"/>
      <c r="C174" s="55" t="str">
        <f aca="false">IF(B174="","",TEXT(B174,"yyyy-mm"))</f>
        <v/>
      </c>
      <c r="D174" s="34"/>
      <c r="E174" s="35"/>
      <c r="F174" s="53"/>
      <c r="G174" s="55" t="str">
        <f aca="false">IF(D174="","",IFERROR(VLOOKUP(D174,Budget!$C:$E,3,FALSE()),"⚠ Add to Budget"))</f>
        <v/>
      </c>
      <c r="H174" s="57"/>
    </row>
    <row r="175" customFormat="false" ht="16.5" hidden="false" customHeight="true" outlineLevel="0" collapsed="false">
      <c r="B175" s="58"/>
      <c r="C175" s="55" t="str">
        <f aca="false">IF(B175="","",TEXT(B175,"yyyy-mm"))</f>
        <v/>
      </c>
      <c r="D175" s="32"/>
      <c r="E175" s="26"/>
      <c r="F175" s="52"/>
      <c r="G175" s="55" t="str">
        <f aca="false">IF(D175="","",IFERROR(VLOOKUP(D175,Budget!$C:$E,3,FALSE()),"⚠ Add to Budget"))</f>
        <v/>
      </c>
      <c r="H175" s="56"/>
    </row>
    <row r="176" customFormat="false" ht="16.5" hidden="false" customHeight="true" outlineLevel="0" collapsed="false">
      <c r="B176" s="59"/>
      <c r="C176" s="55" t="str">
        <f aca="false">IF(B176="","",TEXT(B176,"yyyy-mm"))</f>
        <v/>
      </c>
      <c r="D176" s="34"/>
      <c r="E176" s="35"/>
      <c r="F176" s="53"/>
      <c r="G176" s="55" t="str">
        <f aca="false">IF(D176="","",IFERROR(VLOOKUP(D176,Budget!$C:$E,3,FALSE()),"⚠ Add to Budget"))</f>
        <v/>
      </c>
      <c r="H176" s="57"/>
    </row>
    <row r="177" customFormat="false" ht="16.5" hidden="false" customHeight="true" outlineLevel="0" collapsed="false">
      <c r="B177" s="58"/>
      <c r="C177" s="55" t="str">
        <f aca="false">IF(B177="","",TEXT(B177,"yyyy-mm"))</f>
        <v/>
      </c>
      <c r="D177" s="32"/>
      <c r="E177" s="26"/>
      <c r="F177" s="52"/>
      <c r="G177" s="55" t="str">
        <f aca="false">IF(D177="","",IFERROR(VLOOKUP(D177,Budget!$C:$E,3,FALSE()),"⚠ Add to Budget"))</f>
        <v/>
      </c>
      <c r="H177" s="56"/>
    </row>
    <row r="178" customFormat="false" ht="16.5" hidden="false" customHeight="true" outlineLevel="0" collapsed="false">
      <c r="B178" s="59"/>
      <c r="C178" s="55" t="str">
        <f aca="false">IF(B178="","",TEXT(B178,"yyyy-mm"))</f>
        <v/>
      </c>
      <c r="D178" s="34"/>
      <c r="E178" s="35"/>
      <c r="F178" s="53"/>
      <c r="G178" s="55" t="str">
        <f aca="false">IF(D178="","",IFERROR(VLOOKUP(D178,Budget!$C:$E,3,FALSE()),"⚠ Add to Budget"))</f>
        <v/>
      </c>
      <c r="H178" s="57"/>
    </row>
    <row r="179" customFormat="false" ht="16.5" hidden="false" customHeight="true" outlineLevel="0" collapsed="false">
      <c r="B179" s="58"/>
      <c r="C179" s="55" t="str">
        <f aca="false">IF(B179="","",TEXT(B179,"yyyy-mm"))</f>
        <v/>
      </c>
      <c r="D179" s="32"/>
      <c r="E179" s="26"/>
      <c r="F179" s="52"/>
      <c r="G179" s="55" t="str">
        <f aca="false">IF(D179="","",IFERROR(VLOOKUP(D179,Budget!$C:$E,3,FALSE()),"⚠ Add to Budget"))</f>
        <v/>
      </c>
      <c r="H179" s="56"/>
    </row>
    <row r="180" customFormat="false" ht="16.5" hidden="false" customHeight="true" outlineLevel="0" collapsed="false">
      <c r="B180" s="59"/>
      <c r="C180" s="55" t="str">
        <f aca="false">IF(B180="","",TEXT(B180,"yyyy-mm"))</f>
        <v/>
      </c>
      <c r="D180" s="34"/>
      <c r="E180" s="35"/>
      <c r="F180" s="53"/>
      <c r="G180" s="55" t="str">
        <f aca="false">IF(D180="","",IFERROR(VLOOKUP(D180,Budget!$C:$E,3,FALSE()),"⚠ Add to Budget"))</f>
        <v/>
      </c>
      <c r="H180" s="57"/>
    </row>
    <row r="181" customFormat="false" ht="16.5" hidden="false" customHeight="true" outlineLevel="0" collapsed="false">
      <c r="B181" s="58"/>
      <c r="C181" s="55" t="str">
        <f aca="false">IF(B181="","",TEXT(B181,"yyyy-mm"))</f>
        <v/>
      </c>
      <c r="D181" s="32"/>
      <c r="E181" s="26"/>
      <c r="F181" s="52"/>
      <c r="G181" s="55" t="str">
        <f aca="false">IF(D181="","",IFERROR(VLOOKUP(D181,Budget!$C:$E,3,FALSE()),"⚠ Add to Budget"))</f>
        <v/>
      </c>
      <c r="H181" s="56"/>
    </row>
    <row r="182" customFormat="false" ht="16.5" hidden="false" customHeight="true" outlineLevel="0" collapsed="false">
      <c r="B182" s="59"/>
      <c r="C182" s="55" t="str">
        <f aca="false">IF(B182="","",TEXT(B182,"yyyy-mm"))</f>
        <v/>
      </c>
      <c r="D182" s="34"/>
      <c r="E182" s="35"/>
      <c r="F182" s="53"/>
      <c r="G182" s="55" t="str">
        <f aca="false">IF(D182="","",IFERROR(VLOOKUP(D182,Budget!$C:$E,3,FALSE()),"⚠ Add to Budget"))</f>
        <v/>
      </c>
      <c r="H182" s="57"/>
    </row>
    <row r="183" customFormat="false" ht="16.5" hidden="false" customHeight="true" outlineLevel="0" collapsed="false">
      <c r="B183" s="58"/>
      <c r="C183" s="55" t="str">
        <f aca="false">IF(B183="","",TEXT(B183,"yyyy-mm"))</f>
        <v/>
      </c>
      <c r="D183" s="32"/>
      <c r="E183" s="26"/>
      <c r="F183" s="52"/>
      <c r="G183" s="55" t="str">
        <f aca="false">IF(D183="","",IFERROR(VLOOKUP(D183,Budget!$C:$E,3,FALSE()),"⚠ Add to Budget"))</f>
        <v/>
      </c>
      <c r="H183" s="56"/>
    </row>
    <row r="184" customFormat="false" ht="16.5" hidden="false" customHeight="true" outlineLevel="0" collapsed="false">
      <c r="B184" s="59"/>
      <c r="C184" s="55" t="str">
        <f aca="false">IF(B184="","",TEXT(B184,"yyyy-mm"))</f>
        <v/>
      </c>
      <c r="D184" s="34"/>
      <c r="E184" s="35"/>
      <c r="F184" s="53"/>
      <c r="G184" s="55" t="str">
        <f aca="false">IF(D184="","",IFERROR(VLOOKUP(D184,Budget!$C:$E,3,FALSE()),"⚠ Add to Budget"))</f>
        <v/>
      </c>
      <c r="H184" s="57"/>
    </row>
    <row r="185" customFormat="false" ht="16.5" hidden="false" customHeight="true" outlineLevel="0" collapsed="false">
      <c r="B185" s="58"/>
      <c r="C185" s="55" t="str">
        <f aca="false">IF(B185="","",TEXT(B185,"yyyy-mm"))</f>
        <v/>
      </c>
      <c r="D185" s="32"/>
      <c r="E185" s="26"/>
      <c r="F185" s="52"/>
      <c r="G185" s="55" t="str">
        <f aca="false">IF(D185="","",IFERROR(VLOOKUP(D185,Budget!$C:$E,3,FALSE()),"⚠ Add to Budget"))</f>
        <v/>
      </c>
      <c r="H185" s="56"/>
    </row>
    <row r="186" customFormat="false" ht="16.5" hidden="false" customHeight="true" outlineLevel="0" collapsed="false">
      <c r="B186" s="59"/>
      <c r="C186" s="55" t="str">
        <f aca="false">IF(B186="","",TEXT(B186,"yyyy-mm"))</f>
        <v/>
      </c>
      <c r="D186" s="34"/>
      <c r="E186" s="35"/>
      <c r="F186" s="53"/>
      <c r="G186" s="55" t="str">
        <f aca="false">IF(D186="","",IFERROR(VLOOKUP(D186,Budget!$C:$E,3,FALSE()),"⚠ Add to Budget"))</f>
        <v/>
      </c>
      <c r="H186" s="57"/>
    </row>
    <row r="187" customFormat="false" ht="16.5" hidden="false" customHeight="true" outlineLevel="0" collapsed="false">
      <c r="B187" s="58"/>
      <c r="C187" s="55" t="str">
        <f aca="false">IF(B187="","",TEXT(B187,"yyyy-mm"))</f>
        <v/>
      </c>
      <c r="D187" s="32"/>
      <c r="E187" s="26"/>
      <c r="F187" s="52"/>
      <c r="G187" s="55" t="str">
        <f aca="false">IF(D187="","",IFERROR(VLOOKUP(D187,Budget!$C:$E,3,FALSE()),"⚠ Add to Budget"))</f>
        <v/>
      </c>
      <c r="H187" s="56"/>
    </row>
    <row r="188" customFormat="false" ht="16.5" hidden="false" customHeight="true" outlineLevel="0" collapsed="false">
      <c r="B188" s="59"/>
      <c r="C188" s="55" t="str">
        <f aca="false">IF(B188="","",TEXT(B188,"yyyy-mm"))</f>
        <v/>
      </c>
      <c r="D188" s="34"/>
      <c r="E188" s="35"/>
      <c r="F188" s="53"/>
      <c r="G188" s="55" t="str">
        <f aca="false">IF(D188="","",IFERROR(VLOOKUP(D188,Budget!$C:$E,3,FALSE()),"⚠ Add to Budget"))</f>
        <v/>
      </c>
      <c r="H188" s="57"/>
    </row>
    <row r="189" customFormat="false" ht="16.5" hidden="false" customHeight="true" outlineLevel="0" collapsed="false">
      <c r="B189" s="58"/>
      <c r="C189" s="55" t="str">
        <f aca="false">IF(B189="","",TEXT(B189,"yyyy-mm"))</f>
        <v/>
      </c>
      <c r="D189" s="32"/>
      <c r="E189" s="26"/>
      <c r="F189" s="52"/>
      <c r="G189" s="55" t="str">
        <f aca="false">IF(D189="","",IFERROR(VLOOKUP(D189,Budget!$C:$E,3,FALSE()),"⚠ Add to Budget"))</f>
        <v/>
      </c>
      <c r="H189" s="56"/>
    </row>
    <row r="190" customFormat="false" ht="16.5" hidden="false" customHeight="true" outlineLevel="0" collapsed="false">
      <c r="B190" s="59"/>
      <c r="C190" s="55" t="str">
        <f aca="false">IF(B190="","",TEXT(B190,"yyyy-mm"))</f>
        <v/>
      </c>
      <c r="D190" s="34"/>
      <c r="E190" s="35"/>
      <c r="F190" s="53"/>
      <c r="G190" s="55" t="str">
        <f aca="false">IF(D190="","",IFERROR(VLOOKUP(D190,Budget!$C:$E,3,FALSE()),"⚠ Add to Budget"))</f>
        <v/>
      </c>
      <c r="H190" s="57"/>
    </row>
    <row r="191" customFormat="false" ht="16.5" hidden="false" customHeight="true" outlineLevel="0" collapsed="false">
      <c r="B191" s="58"/>
      <c r="C191" s="55" t="str">
        <f aca="false">IF(B191="","",TEXT(B191,"yyyy-mm"))</f>
        <v/>
      </c>
      <c r="D191" s="32"/>
      <c r="E191" s="26"/>
      <c r="F191" s="52"/>
      <c r="G191" s="55" t="str">
        <f aca="false">IF(D191="","",IFERROR(VLOOKUP(D191,Budget!$C:$E,3,FALSE()),"⚠ Add to Budget"))</f>
        <v/>
      </c>
      <c r="H191" s="56"/>
    </row>
    <row r="192" customFormat="false" ht="16.5" hidden="false" customHeight="true" outlineLevel="0" collapsed="false">
      <c r="B192" s="59"/>
      <c r="C192" s="55" t="str">
        <f aca="false">IF(B192="","",TEXT(B192,"yyyy-mm"))</f>
        <v/>
      </c>
      <c r="D192" s="34"/>
      <c r="E192" s="35"/>
      <c r="F192" s="53"/>
      <c r="G192" s="55" t="str">
        <f aca="false">IF(D192="","",IFERROR(VLOOKUP(D192,Budget!$C:$E,3,FALSE()),"⚠ Add to Budget"))</f>
        <v/>
      </c>
      <c r="H192" s="57"/>
    </row>
    <row r="193" customFormat="false" ht="16.5" hidden="false" customHeight="true" outlineLevel="0" collapsed="false">
      <c r="B193" s="58"/>
      <c r="C193" s="55" t="str">
        <f aca="false">IF(B193="","",TEXT(B193,"yyyy-mm"))</f>
        <v/>
      </c>
      <c r="D193" s="32"/>
      <c r="E193" s="26"/>
      <c r="F193" s="52"/>
      <c r="G193" s="55" t="str">
        <f aca="false">IF(D193="","",IFERROR(VLOOKUP(D193,Budget!$C:$E,3,FALSE()),"⚠ Add to Budget"))</f>
        <v/>
      </c>
      <c r="H193" s="56"/>
    </row>
    <row r="194" customFormat="false" ht="16.5" hidden="false" customHeight="true" outlineLevel="0" collapsed="false">
      <c r="B194" s="59"/>
      <c r="C194" s="55" t="str">
        <f aca="false">IF(B194="","",TEXT(B194,"yyyy-mm"))</f>
        <v/>
      </c>
      <c r="D194" s="34"/>
      <c r="E194" s="35"/>
      <c r="F194" s="53"/>
      <c r="G194" s="55" t="str">
        <f aca="false">IF(D194="","",IFERROR(VLOOKUP(D194,Budget!$C:$E,3,FALSE()),"⚠ Add to Budget"))</f>
        <v/>
      </c>
      <c r="H194" s="57"/>
    </row>
    <row r="195" customFormat="false" ht="16.5" hidden="false" customHeight="true" outlineLevel="0" collapsed="false">
      <c r="B195" s="58"/>
      <c r="C195" s="55" t="str">
        <f aca="false">IF(B195="","",TEXT(B195,"yyyy-mm"))</f>
        <v/>
      </c>
      <c r="D195" s="32"/>
      <c r="E195" s="26"/>
      <c r="F195" s="52"/>
      <c r="G195" s="55" t="str">
        <f aca="false">IF(D195="","",IFERROR(VLOOKUP(D195,Budget!$C:$E,3,FALSE()),"⚠ Add to Budget"))</f>
        <v/>
      </c>
      <c r="H195" s="56"/>
    </row>
    <row r="196" customFormat="false" ht="16.5" hidden="false" customHeight="true" outlineLevel="0" collapsed="false">
      <c r="B196" s="59"/>
      <c r="C196" s="55" t="str">
        <f aca="false">IF(B196="","",TEXT(B196,"yyyy-mm"))</f>
        <v/>
      </c>
      <c r="D196" s="34"/>
      <c r="E196" s="35"/>
      <c r="F196" s="53"/>
      <c r="G196" s="55" t="str">
        <f aca="false">IF(D196="","",IFERROR(VLOOKUP(D196,Budget!$C:$E,3,FALSE()),"⚠ Add to Budget"))</f>
        <v/>
      </c>
      <c r="H196" s="57"/>
    </row>
    <row r="197" customFormat="false" ht="16.5" hidden="false" customHeight="true" outlineLevel="0" collapsed="false">
      <c r="B197" s="58"/>
      <c r="C197" s="55" t="str">
        <f aca="false">IF(B197="","",TEXT(B197,"yyyy-mm"))</f>
        <v/>
      </c>
      <c r="D197" s="32"/>
      <c r="E197" s="26"/>
      <c r="F197" s="52"/>
      <c r="G197" s="55" t="str">
        <f aca="false">IF(D197="","",IFERROR(VLOOKUP(D197,Budget!$C:$E,3,FALSE()),"⚠ Add to Budget"))</f>
        <v/>
      </c>
      <c r="H197" s="56"/>
    </row>
    <row r="198" customFormat="false" ht="16.5" hidden="false" customHeight="true" outlineLevel="0" collapsed="false">
      <c r="B198" s="59"/>
      <c r="C198" s="55" t="str">
        <f aca="false">IF(B198="","",TEXT(B198,"yyyy-mm"))</f>
        <v/>
      </c>
      <c r="D198" s="34"/>
      <c r="E198" s="35"/>
      <c r="F198" s="53"/>
      <c r="G198" s="55" t="str">
        <f aca="false">IF(D198="","",IFERROR(VLOOKUP(D198,Budget!$C:$E,3,FALSE()),"⚠ Add to Budget"))</f>
        <v/>
      </c>
      <c r="H198" s="57"/>
    </row>
    <row r="199" customFormat="false" ht="16.5" hidden="false" customHeight="true" outlineLevel="0" collapsed="false">
      <c r="B199" s="58"/>
      <c r="C199" s="55" t="str">
        <f aca="false">IF(B199="","",TEXT(B199,"yyyy-mm"))</f>
        <v/>
      </c>
      <c r="D199" s="32"/>
      <c r="E199" s="26"/>
      <c r="F199" s="52"/>
      <c r="G199" s="55" t="str">
        <f aca="false">IF(D199="","",IFERROR(VLOOKUP(D199,Budget!$C:$E,3,FALSE()),"⚠ Add to Budget"))</f>
        <v/>
      </c>
      <c r="H199" s="56"/>
    </row>
    <row r="200" customFormat="false" ht="16.5" hidden="false" customHeight="true" outlineLevel="0" collapsed="false">
      <c r="B200" s="59"/>
      <c r="C200" s="55" t="str">
        <f aca="false">IF(B200="","",TEXT(B200,"yyyy-mm"))</f>
        <v/>
      </c>
      <c r="D200" s="34"/>
      <c r="E200" s="35"/>
      <c r="F200" s="53"/>
      <c r="G200" s="55" t="str">
        <f aca="false">IF(D200="","",IFERROR(VLOOKUP(D200,Budget!$C:$E,3,FALSE()),"⚠ Add to Budget"))</f>
        <v/>
      </c>
      <c r="H200" s="57"/>
    </row>
    <row r="201" customFormat="false" ht="16.5" hidden="false" customHeight="true" outlineLevel="0" collapsed="false">
      <c r="B201" s="58"/>
      <c r="C201" s="55" t="str">
        <f aca="false">IF(B201="","",TEXT(B201,"yyyy-mm"))</f>
        <v/>
      </c>
      <c r="D201" s="32"/>
      <c r="E201" s="26"/>
      <c r="F201" s="52"/>
      <c r="G201" s="55" t="str">
        <f aca="false">IF(D201="","",IFERROR(VLOOKUP(D201,Budget!$C:$E,3,FALSE()),"⚠ Add to Budget"))</f>
        <v/>
      </c>
      <c r="H201" s="56"/>
    </row>
    <row r="202" customFormat="false" ht="16.5" hidden="false" customHeight="true" outlineLevel="0" collapsed="false">
      <c r="B202" s="59"/>
      <c r="C202" s="55" t="str">
        <f aca="false">IF(B202="","",TEXT(B202,"yyyy-mm"))</f>
        <v/>
      </c>
      <c r="D202" s="34"/>
      <c r="E202" s="35"/>
      <c r="F202" s="53"/>
      <c r="G202" s="55" t="str">
        <f aca="false">IF(D202="","",IFERROR(VLOOKUP(D202,Budget!$C:$E,3,FALSE()),"⚠ Add to Budget"))</f>
        <v/>
      </c>
      <c r="H202" s="57"/>
    </row>
    <row r="203" customFormat="false" ht="16.5" hidden="false" customHeight="true" outlineLevel="0" collapsed="false">
      <c r="B203" s="58"/>
      <c r="C203" s="55" t="str">
        <f aca="false">IF(B203="","",TEXT(B203,"yyyy-mm"))</f>
        <v/>
      </c>
      <c r="D203" s="32"/>
      <c r="E203" s="26"/>
      <c r="F203" s="52"/>
      <c r="G203" s="55" t="str">
        <f aca="false">IF(D203="","",IFERROR(VLOOKUP(D203,Budget!$C:$E,3,FALSE()),"⚠ Add to Budget"))</f>
        <v/>
      </c>
      <c r="H203" s="56"/>
    </row>
    <row r="204" customFormat="false" ht="16.5" hidden="false" customHeight="true" outlineLevel="0" collapsed="false">
      <c r="B204" s="59"/>
      <c r="C204" s="55" t="str">
        <f aca="false">IF(B204="","",TEXT(B204,"yyyy-mm"))</f>
        <v/>
      </c>
      <c r="D204" s="34"/>
      <c r="E204" s="35"/>
      <c r="F204" s="53"/>
      <c r="G204" s="55" t="str">
        <f aca="false">IF(D204="","",IFERROR(VLOOKUP(D204,Budget!$C:$E,3,FALSE()),"⚠ Add to Budget"))</f>
        <v/>
      </c>
      <c r="H204" s="57"/>
    </row>
    <row r="205" customFormat="false" ht="16.5" hidden="false" customHeight="true" outlineLevel="0" collapsed="false">
      <c r="B205" s="58"/>
      <c r="C205" s="55" t="str">
        <f aca="false">IF(B205="","",TEXT(B205,"yyyy-mm"))</f>
        <v/>
      </c>
      <c r="D205" s="32"/>
      <c r="E205" s="26"/>
      <c r="F205" s="52"/>
      <c r="G205" s="55" t="str">
        <f aca="false">IF(D205="","",IFERROR(VLOOKUP(D205,Budget!$C:$E,3,FALSE()),"⚠ Add to Budget"))</f>
        <v/>
      </c>
      <c r="H205" s="56"/>
    </row>
    <row r="206" customFormat="false" ht="16.5" hidden="false" customHeight="true" outlineLevel="0" collapsed="false">
      <c r="B206" s="59"/>
      <c r="C206" s="55" t="str">
        <f aca="false">IF(B206="","",TEXT(B206,"yyyy-mm"))</f>
        <v/>
      </c>
      <c r="D206" s="34"/>
      <c r="E206" s="35"/>
      <c r="F206" s="53"/>
      <c r="G206" s="55" t="str">
        <f aca="false">IF(D206="","",IFERROR(VLOOKUP(D206,Budget!$C:$E,3,FALSE()),"⚠ Add to Budget"))</f>
        <v/>
      </c>
      <c r="H206" s="57"/>
    </row>
    <row r="207" customFormat="false" ht="16.5" hidden="false" customHeight="true" outlineLevel="0" collapsed="false">
      <c r="B207" s="58"/>
      <c r="C207" s="55" t="str">
        <f aca="false">IF(B207="","",TEXT(B207,"yyyy-mm"))</f>
        <v/>
      </c>
      <c r="D207" s="32"/>
      <c r="E207" s="26"/>
      <c r="F207" s="52"/>
      <c r="G207" s="55" t="str">
        <f aca="false">IF(D207="","",IFERROR(VLOOKUP(D207,Budget!$C:$E,3,FALSE()),"⚠ Add to Budget"))</f>
        <v/>
      </c>
      <c r="H207" s="56"/>
    </row>
    <row r="208" customFormat="false" ht="16.5" hidden="false" customHeight="true" outlineLevel="0" collapsed="false">
      <c r="B208" s="59"/>
      <c r="C208" s="55" t="str">
        <f aca="false">IF(B208="","",TEXT(B208,"yyyy-mm"))</f>
        <v/>
      </c>
      <c r="D208" s="34"/>
      <c r="E208" s="35"/>
      <c r="F208" s="53"/>
      <c r="G208" s="55" t="str">
        <f aca="false">IF(D208="","",IFERROR(VLOOKUP(D208,Budget!$C:$E,3,FALSE()),"⚠ Add to Budget"))</f>
        <v/>
      </c>
      <c r="H208" s="57"/>
    </row>
    <row r="209" customFormat="false" ht="16.5" hidden="false" customHeight="true" outlineLevel="0" collapsed="false">
      <c r="B209" s="58"/>
      <c r="C209" s="55" t="str">
        <f aca="false">IF(B209="","",TEXT(B209,"yyyy-mm"))</f>
        <v/>
      </c>
      <c r="D209" s="32"/>
      <c r="E209" s="26"/>
      <c r="F209" s="52"/>
      <c r="G209" s="55" t="str">
        <f aca="false">IF(D209="","",IFERROR(VLOOKUP(D209,Budget!$C:$E,3,FALSE()),"⚠ Add to Budget"))</f>
        <v/>
      </c>
      <c r="H209" s="56"/>
    </row>
    <row r="210" customFormat="false" ht="16.5" hidden="false" customHeight="true" outlineLevel="0" collapsed="false">
      <c r="B210" s="59"/>
      <c r="C210" s="55" t="str">
        <f aca="false">IF(B210="","",TEXT(B210,"yyyy-mm"))</f>
        <v/>
      </c>
      <c r="D210" s="34"/>
      <c r="E210" s="35"/>
      <c r="F210" s="53"/>
      <c r="G210" s="55" t="str">
        <f aca="false">IF(D210="","",IFERROR(VLOOKUP(D210,Budget!$C:$E,3,FALSE()),"⚠ Add to Budget"))</f>
        <v/>
      </c>
      <c r="H210" s="57"/>
    </row>
    <row r="211" customFormat="false" ht="16.5" hidden="false" customHeight="true" outlineLevel="0" collapsed="false">
      <c r="B211" s="58"/>
      <c r="C211" s="55" t="str">
        <f aca="false">IF(B211="","",TEXT(B211,"yyyy-mm"))</f>
        <v/>
      </c>
      <c r="D211" s="32"/>
      <c r="E211" s="26"/>
      <c r="F211" s="52"/>
      <c r="G211" s="55" t="str">
        <f aca="false">IF(D211="","",IFERROR(VLOOKUP(D211,Budget!$C:$E,3,FALSE()),"⚠ Add to Budget"))</f>
        <v/>
      </c>
      <c r="H211" s="56"/>
    </row>
    <row r="212" customFormat="false" ht="16.5" hidden="false" customHeight="true" outlineLevel="0" collapsed="false">
      <c r="B212" s="59"/>
      <c r="C212" s="55" t="str">
        <f aca="false">IF(B212="","",TEXT(B212,"yyyy-mm"))</f>
        <v/>
      </c>
      <c r="D212" s="34"/>
      <c r="E212" s="35"/>
      <c r="F212" s="53"/>
      <c r="G212" s="55" t="str">
        <f aca="false">IF(D212="","",IFERROR(VLOOKUP(D212,Budget!$C:$E,3,FALSE()),"⚠ Add to Budget"))</f>
        <v/>
      </c>
      <c r="H212" s="57"/>
    </row>
    <row r="213" customFormat="false" ht="16.5" hidden="false" customHeight="true" outlineLevel="0" collapsed="false">
      <c r="B213" s="58"/>
      <c r="C213" s="55" t="str">
        <f aca="false">IF(B213="","",TEXT(B213,"yyyy-mm"))</f>
        <v/>
      </c>
      <c r="D213" s="32"/>
      <c r="E213" s="26"/>
      <c r="F213" s="52"/>
      <c r="G213" s="55" t="str">
        <f aca="false">IF(D213="","",IFERROR(VLOOKUP(D213,Budget!$C:$E,3,FALSE()),"⚠ Add to Budget"))</f>
        <v/>
      </c>
      <c r="H213" s="56"/>
    </row>
    <row r="214" customFormat="false" ht="16.5" hidden="false" customHeight="true" outlineLevel="0" collapsed="false">
      <c r="B214" s="59"/>
      <c r="C214" s="55" t="str">
        <f aca="false">IF(B214="","",TEXT(B214,"yyyy-mm"))</f>
        <v/>
      </c>
      <c r="D214" s="34"/>
      <c r="E214" s="35"/>
      <c r="F214" s="53"/>
      <c r="G214" s="55" t="str">
        <f aca="false">IF(D214="","",IFERROR(VLOOKUP(D214,Budget!$C:$E,3,FALSE()),"⚠ Add to Budget"))</f>
        <v/>
      </c>
      <c r="H214" s="57"/>
    </row>
    <row r="215" customFormat="false" ht="16.5" hidden="false" customHeight="true" outlineLevel="0" collapsed="false">
      <c r="B215" s="58"/>
      <c r="C215" s="55" t="str">
        <f aca="false">IF(B215="","",TEXT(B215,"yyyy-mm"))</f>
        <v/>
      </c>
      <c r="D215" s="32"/>
      <c r="E215" s="26"/>
      <c r="F215" s="52"/>
      <c r="G215" s="55" t="str">
        <f aca="false">IF(D215="","",IFERROR(VLOOKUP(D215,Budget!$C:$E,3,FALSE()),"⚠ Add to Budget"))</f>
        <v/>
      </c>
      <c r="H215" s="56"/>
    </row>
    <row r="216" customFormat="false" ht="16.5" hidden="false" customHeight="true" outlineLevel="0" collapsed="false">
      <c r="B216" s="59"/>
      <c r="C216" s="55" t="str">
        <f aca="false">IF(B216="","",TEXT(B216,"yyyy-mm"))</f>
        <v/>
      </c>
      <c r="D216" s="34"/>
      <c r="E216" s="35"/>
      <c r="F216" s="53"/>
      <c r="G216" s="55" t="str">
        <f aca="false">IF(D216="","",IFERROR(VLOOKUP(D216,Budget!$C:$E,3,FALSE()),"⚠ Add to Budget"))</f>
        <v/>
      </c>
      <c r="H216" s="57"/>
    </row>
    <row r="217" customFormat="false" ht="16.5" hidden="false" customHeight="true" outlineLevel="0" collapsed="false">
      <c r="B217" s="58"/>
      <c r="C217" s="55" t="str">
        <f aca="false">IF(B217="","",TEXT(B217,"yyyy-mm"))</f>
        <v/>
      </c>
      <c r="D217" s="32"/>
      <c r="E217" s="26"/>
      <c r="F217" s="52"/>
      <c r="G217" s="55" t="str">
        <f aca="false">IF(D217="","",IFERROR(VLOOKUP(D217,Budget!$C:$E,3,FALSE()),"⚠ Add to Budget"))</f>
        <v/>
      </c>
      <c r="H217" s="56"/>
    </row>
    <row r="218" customFormat="false" ht="16.5" hidden="false" customHeight="true" outlineLevel="0" collapsed="false">
      <c r="B218" s="59"/>
      <c r="C218" s="55" t="str">
        <f aca="false">IF(B218="","",TEXT(B218,"yyyy-mm"))</f>
        <v/>
      </c>
      <c r="D218" s="34"/>
      <c r="E218" s="35"/>
      <c r="F218" s="53"/>
      <c r="G218" s="55" t="str">
        <f aca="false">IF(D218="","",IFERROR(VLOOKUP(D218,Budget!$C:$E,3,FALSE()),"⚠ Add to Budget"))</f>
        <v/>
      </c>
      <c r="H218" s="57"/>
    </row>
    <row r="219" customFormat="false" ht="16.5" hidden="false" customHeight="true" outlineLevel="0" collapsed="false">
      <c r="B219" s="58"/>
      <c r="C219" s="55" t="str">
        <f aca="false">IF(B219="","",TEXT(B219,"yyyy-mm"))</f>
        <v/>
      </c>
      <c r="D219" s="32"/>
      <c r="E219" s="26"/>
      <c r="F219" s="52"/>
      <c r="G219" s="55" t="str">
        <f aca="false">IF(D219="","",IFERROR(VLOOKUP(D219,Budget!$C:$E,3,FALSE()),"⚠ Add to Budget"))</f>
        <v/>
      </c>
      <c r="H219" s="56"/>
    </row>
    <row r="220" customFormat="false" ht="16.5" hidden="false" customHeight="true" outlineLevel="0" collapsed="false">
      <c r="B220" s="59"/>
      <c r="C220" s="55" t="str">
        <f aca="false">IF(B220="","",TEXT(B220,"yyyy-mm"))</f>
        <v/>
      </c>
      <c r="D220" s="34"/>
      <c r="E220" s="35"/>
      <c r="F220" s="53"/>
      <c r="G220" s="55" t="str">
        <f aca="false">IF(D220="","",IFERROR(VLOOKUP(D220,Budget!$C:$E,3,FALSE()),"⚠ Add to Budget"))</f>
        <v/>
      </c>
      <c r="H220" s="57"/>
    </row>
    <row r="221" customFormat="false" ht="16.5" hidden="false" customHeight="true" outlineLevel="0" collapsed="false">
      <c r="B221" s="58"/>
      <c r="C221" s="55" t="str">
        <f aca="false">IF(B221="","",TEXT(B221,"yyyy-mm"))</f>
        <v/>
      </c>
      <c r="D221" s="32"/>
      <c r="E221" s="26"/>
      <c r="F221" s="52"/>
      <c r="G221" s="55" t="str">
        <f aca="false">IF(D221="","",IFERROR(VLOOKUP(D221,Budget!$C:$E,3,FALSE()),"⚠ Add to Budget"))</f>
        <v/>
      </c>
      <c r="H221" s="56"/>
    </row>
    <row r="222" customFormat="false" ht="16.5" hidden="false" customHeight="true" outlineLevel="0" collapsed="false">
      <c r="B222" s="59"/>
      <c r="C222" s="55" t="str">
        <f aca="false">IF(B222="","",TEXT(B222,"yyyy-mm"))</f>
        <v/>
      </c>
      <c r="D222" s="34"/>
      <c r="E222" s="35"/>
      <c r="F222" s="53"/>
      <c r="G222" s="55" t="str">
        <f aca="false">IF(D222="","",IFERROR(VLOOKUP(D222,Budget!$C:$E,3,FALSE()),"⚠ Add to Budget"))</f>
        <v/>
      </c>
      <c r="H222" s="57"/>
    </row>
    <row r="223" customFormat="false" ht="16.5" hidden="false" customHeight="true" outlineLevel="0" collapsed="false">
      <c r="B223" s="58"/>
      <c r="C223" s="55" t="str">
        <f aca="false">IF(B223="","",TEXT(B223,"yyyy-mm"))</f>
        <v/>
      </c>
      <c r="D223" s="32"/>
      <c r="E223" s="26"/>
      <c r="F223" s="52"/>
      <c r="G223" s="55" t="str">
        <f aca="false">IF(D223="","",IFERROR(VLOOKUP(D223,Budget!$C:$E,3,FALSE()),"⚠ Add to Budget"))</f>
        <v/>
      </c>
      <c r="H223" s="56"/>
    </row>
    <row r="224" customFormat="false" ht="16.5" hidden="false" customHeight="true" outlineLevel="0" collapsed="false">
      <c r="B224" s="59"/>
      <c r="C224" s="55" t="str">
        <f aca="false">IF(B224="","",TEXT(B224,"yyyy-mm"))</f>
        <v/>
      </c>
      <c r="D224" s="34"/>
      <c r="E224" s="35"/>
      <c r="F224" s="53"/>
      <c r="G224" s="55" t="str">
        <f aca="false">IF(D224="","",IFERROR(VLOOKUP(D224,Budget!$C:$E,3,FALSE()),"⚠ Add to Budget"))</f>
        <v/>
      </c>
      <c r="H224" s="57"/>
    </row>
    <row r="225" customFormat="false" ht="16.5" hidden="false" customHeight="true" outlineLevel="0" collapsed="false">
      <c r="B225" s="58"/>
      <c r="C225" s="55" t="str">
        <f aca="false">IF(B225="","",TEXT(B225,"yyyy-mm"))</f>
        <v/>
      </c>
      <c r="D225" s="32"/>
      <c r="E225" s="26"/>
      <c r="F225" s="52"/>
      <c r="G225" s="55" t="str">
        <f aca="false">IF(D225="","",IFERROR(VLOOKUP(D225,Budget!$C:$E,3,FALSE()),"⚠ Add to Budget"))</f>
        <v/>
      </c>
      <c r="H225" s="56"/>
    </row>
    <row r="226" customFormat="false" ht="16.5" hidden="false" customHeight="true" outlineLevel="0" collapsed="false">
      <c r="B226" s="59"/>
      <c r="C226" s="55" t="str">
        <f aca="false">IF(B226="","",TEXT(B226,"yyyy-mm"))</f>
        <v/>
      </c>
      <c r="D226" s="34"/>
      <c r="E226" s="35"/>
      <c r="F226" s="53"/>
      <c r="G226" s="55" t="str">
        <f aca="false">IF(D226="","",IFERROR(VLOOKUP(D226,Budget!$C:$E,3,FALSE()),"⚠ Add to Budget"))</f>
        <v/>
      </c>
      <c r="H226" s="57"/>
    </row>
    <row r="227" customFormat="false" ht="16.5" hidden="false" customHeight="true" outlineLevel="0" collapsed="false">
      <c r="B227" s="58"/>
      <c r="C227" s="55" t="str">
        <f aca="false">IF(B227="","",TEXT(B227,"yyyy-mm"))</f>
        <v/>
      </c>
      <c r="D227" s="32"/>
      <c r="E227" s="26"/>
      <c r="F227" s="52"/>
      <c r="G227" s="55" t="str">
        <f aca="false">IF(D227="","",IFERROR(VLOOKUP(D227,Budget!$C:$E,3,FALSE()),"⚠ Add to Budget"))</f>
        <v/>
      </c>
      <c r="H227" s="56"/>
    </row>
    <row r="228" customFormat="false" ht="16.5" hidden="false" customHeight="true" outlineLevel="0" collapsed="false">
      <c r="B228" s="59"/>
      <c r="C228" s="55" t="str">
        <f aca="false">IF(B228="","",TEXT(B228,"yyyy-mm"))</f>
        <v/>
      </c>
      <c r="D228" s="34"/>
      <c r="E228" s="35"/>
      <c r="F228" s="53"/>
      <c r="G228" s="55" t="str">
        <f aca="false">IF(D228="","",IFERROR(VLOOKUP(D228,Budget!$C:$E,3,FALSE()),"⚠ Add to Budget"))</f>
        <v/>
      </c>
      <c r="H228" s="57"/>
    </row>
    <row r="229" customFormat="false" ht="16.5" hidden="false" customHeight="true" outlineLevel="0" collapsed="false">
      <c r="B229" s="58"/>
      <c r="C229" s="55" t="str">
        <f aca="false">IF(B229="","",TEXT(B229,"yyyy-mm"))</f>
        <v/>
      </c>
      <c r="D229" s="32"/>
      <c r="E229" s="26"/>
      <c r="F229" s="52"/>
      <c r="G229" s="55" t="str">
        <f aca="false">IF(D229="","",IFERROR(VLOOKUP(D229,Budget!$C:$E,3,FALSE()),"⚠ Add to Budget"))</f>
        <v/>
      </c>
      <c r="H229" s="56"/>
    </row>
    <row r="230" customFormat="false" ht="16.5" hidden="false" customHeight="true" outlineLevel="0" collapsed="false">
      <c r="B230" s="59"/>
      <c r="C230" s="55" t="str">
        <f aca="false">IF(B230="","",TEXT(B230,"yyyy-mm"))</f>
        <v/>
      </c>
      <c r="D230" s="34"/>
      <c r="E230" s="35"/>
      <c r="F230" s="53"/>
      <c r="G230" s="55" t="str">
        <f aca="false">IF(D230="","",IFERROR(VLOOKUP(D230,Budget!$C:$E,3,FALSE()),"⚠ Add to Budget"))</f>
        <v/>
      </c>
      <c r="H230" s="57"/>
    </row>
    <row r="231" customFormat="false" ht="16.5" hidden="false" customHeight="true" outlineLevel="0" collapsed="false">
      <c r="B231" s="58"/>
      <c r="C231" s="55" t="str">
        <f aca="false">IF(B231="","",TEXT(B231,"yyyy-mm"))</f>
        <v/>
      </c>
      <c r="D231" s="32"/>
      <c r="E231" s="26"/>
      <c r="F231" s="52"/>
      <c r="G231" s="55" t="str">
        <f aca="false">IF(D231="","",IFERROR(VLOOKUP(D231,Budget!$C:$E,3,FALSE()),"⚠ Add to Budget"))</f>
        <v/>
      </c>
      <c r="H231" s="56"/>
    </row>
    <row r="232" customFormat="false" ht="16.5" hidden="false" customHeight="true" outlineLevel="0" collapsed="false">
      <c r="B232" s="59"/>
      <c r="C232" s="55" t="str">
        <f aca="false">IF(B232="","",TEXT(B232,"yyyy-mm"))</f>
        <v/>
      </c>
      <c r="D232" s="34"/>
      <c r="E232" s="35"/>
      <c r="F232" s="53"/>
      <c r="G232" s="55" t="str">
        <f aca="false">IF(D232="","",IFERROR(VLOOKUP(D232,Budget!$C:$E,3,FALSE()),"⚠ Add to Budget"))</f>
        <v/>
      </c>
      <c r="H232" s="57"/>
    </row>
    <row r="233" customFormat="false" ht="16.5" hidden="false" customHeight="true" outlineLevel="0" collapsed="false">
      <c r="B233" s="58"/>
      <c r="C233" s="55" t="str">
        <f aca="false">IF(B233="","",TEXT(B233,"yyyy-mm"))</f>
        <v/>
      </c>
      <c r="D233" s="32"/>
      <c r="E233" s="26"/>
      <c r="F233" s="52"/>
      <c r="G233" s="55" t="str">
        <f aca="false">IF(D233="","",IFERROR(VLOOKUP(D233,Budget!$C:$E,3,FALSE()),"⚠ Add to Budget"))</f>
        <v/>
      </c>
      <c r="H233" s="56"/>
    </row>
    <row r="234" customFormat="false" ht="16.5" hidden="false" customHeight="true" outlineLevel="0" collapsed="false">
      <c r="B234" s="59"/>
      <c r="C234" s="55" t="str">
        <f aca="false">IF(B234="","",TEXT(B234,"yyyy-mm"))</f>
        <v/>
      </c>
      <c r="D234" s="34"/>
      <c r="E234" s="35"/>
      <c r="F234" s="53"/>
      <c r="G234" s="55" t="str">
        <f aca="false">IF(D234="","",IFERROR(VLOOKUP(D234,Budget!$C:$E,3,FALSE()),"⚠ Add to Budget"))</f>
        <v/>
      </c>
      <c r="H234" s="57"/>
    </row>
    <row r="235" customFormat="false" ht="16.5" hidden="false" customHeight="true" outlineLevel="0" collapsed="false">
      <c r="B235" s="58"/>
      <c r="C235" s="55" t="str">
        <f aca="false">IF(B235="","",TEXT(B235,"yyyy-mm"))</f>
        <v/>
      </c>
      <c r="D235" s="32"/>
      <c r="E235" s="26"/>
      <c r="F235" s="52"/>
      <c r="G235" s="55" t="str">
        <f aca="false">IF(D235="","",IFERROR(VLOOKUP(D235,Budget!$C:$E,3,FALSE()),"⚠ Add to Budget"))</f>
        <v/>
      </c>
      <c r="H235" s="56"/>
    </row>
    <row r="236" customFormat="false" ht="16.5" hidden="false" customHeight="true" outlineLevel="0" collapsed="false">
      <c r="B236" s="59"/>
      <c r="C236" s="55" t="str">
        <f aca="false">IF(B236="","",TEXT(B236,"yyyy-mm"))</f>
        <v/>
      </c>
      <c r="D236" s="34"/>
      <c r="E236" s="35"/>
      <c r="F236" s="53"/>
      <c r="G236" s="55" t="str">
        <f aca="false">IF(D236="","",IFERROR(VLOOKUP(D236,Budget!$C:$E,3,FALSE()),"⚠ Add to Budget"))</f>
        <v/>
      </c>
      <c r="H236" s="57"/>
    </row>
    <row r="237" customFormat="false" ht="16.5" hidden="false" customHeight="true" outlineLevel="0" collapsed="false">
      <c r="B237" s="58"/>
      <c r="C237" s="55" t="str">
        <f aca="false">IF(B237="","",TEXT(B237,"yyyy-mm"))</f>
        <v/>
      </c>
      <c r="D237" s="32"/>
      <c r="E237" s="26"/>
      <c r="F237" s="52"/>
      <c r="G237" s="55" t="str">
        <f aca="false">IF(D237="","",IFERROR(VLOOKUP(D237,Budget!$C:$E,3,FALSE()),"⚠ Add to Budget"))</f>
        <v/>
      </c>
      <c r="H237" s="56"/>
    </row>
    <row r="238" customFormat="false" ht="16.5" hidden="false" customHeight="true" outlineLevel="0" collapsed="false">
      <c r="B238" s="59"/>
      <c r="C238" s="55" t="str">
        <f aca="false">IF(B238="","",TEXT(B238,"yyyy-mm"))</f>
        <v/>
      </c>
      <c r="D238" s="34"/>
      <c r="E238" s="35"/>
      <c r="F238" s="53"/>
      <c r="G238" s="55" t="str">
        <f aca="false">IF(D238="","",IFERROR(VLOOKUP(D238,Budget!$C:$E,3,FALSE()),"⚠ Add to Budget"))</f>
        <v/>
      </c>
      <c r="H238" s="57"/>
    </row>
    <row r="239" customFormat="false" ht="16.5" hidden="false" customHeight="true" outlineLevel="0" collapsed="false">
      <c r="B239" s="58"/>
      <c r="C239" s="55" t="str">
        <f aca="false">IF(B239="","",TEXT(B239,"yyyy-mm"))</f>
        <v/>
      </c>
      <c r="D239" s="32"/>
      <c r="E239" s="26"/>
      <c r="F239" s="52"/>
      <c r="G239" s="55" t="str">
        <f aca="false">IF(D239="","",IFERROR(VLOOKUP(D239,Budget!$C:$E,3,FALSE()),"⚠ Add to Budget"))</f>
        <v/>
      </c>
      <c r="H239" s="56"/>
    </row>
    <row r="240" customFormat="false" ht="16.5" hidden="false" customHeight="true" outlineLevel="0" collapsed="false">
      <c r="B240" s="59"/>
      <c r="C240" s="55" t="str">
        <f aca="false">IF(B240="","",TEXT(B240,"yyyy-mm"))</f>
        <v/>
      </c>
      <c r="D240" s="34"/>
      <c r="E240" s="35"/>
      <c r="F240" s="53"/>
      <c r="G240" s="55" t="str">
        <f aca="false">IF(D240="","",IFERROR(VLOOKUP(D240,Budget!$C:$E,3,FALSE()),"⚠ Add to Budget"))</f>
        <v/>
      </c>
      <c r="H240" s="57"/>
    </row>
    <row r="241" customFormat="false" ht="16.5" hidden="false" customHeight="true" outlineLevel="0" collapsed="false">
      <c r="B241" s="58"/>
      <c r="C241" s="55" t="str">
        <f aca="false">IF(B241="","",TEXT(B241,"yyyy-mm"))</f>
        <v/>
      </c>
      <c r="D241" s="32"/>
      <c r="E241" s="26"/>
      <c r="F241" s="52"/>
      <c r="G241" s="55" t="str">
        <f aca="false">IF(D241="","",IFERROR(VLOOKUP(D241,Budget!$C:$E,3,FALSE()),"⚠ Add to Budget"))</f>
        <v/>
      </c>
      <c r="H241" s="56"/>
    </row>
    <row r="242" customFormat="false" ht="16.5" hidden="false" customHeight="true" outlineLevel="0" collapsed="false">
      <c r="B242" s="59"/>
      <c r="C242" s="55" t="str">
        <f aca="false">IF(B242="","",TEXT(B242,"yyyy-mm"))</f>
        <v/>
      </c>
      <c r="D242" s="34"/>
      <c r="E242" s="35"/>
      <c r="F242" s="53"/>
      <c r="G242" s="55" t="str">
        <f aca="false">IF(D242="","",IFERROR(VLOOKUP(D242,Budget!$C:$E,3,FALSE()),"⚠ Add to Budget"))</f>
        <v/>
      </c>
      <c r="H242" s="57"/>
    </row>
    <row r="243" customFormat="false" ht="16.5" hidden="false" customHeight="true" outlineLevel="0" collapsed="false">
      <c r="B243" s="58"/>
      <c r="C243" s="55" t="str">
        <f aca="false">IF(B243="","",TEXT(B243,"yyyy-mm"))</f>
        <v/>
      </c>
      <c r="D243" s="32"/>
      <c r="E243" s="26"/>
      <c r="F243" s="52"/>
      <c r="G243" s="55" t="str">
        <f aca="false">IF(D243="","",IFERROR(VLOOKUP(D243,Budget!$C:$E,3,FALSE()),"⚠ Add to Budget"))</f>
        <v/>
      </c>
      <c r="H243" s="56"/>
    </row>
    <row r="244" customFormat="false" ht="16.5" hidden="false" customHeight="true" outlineLevel="0" collapsed="false">
      <c r="B244" s="59"/>
      <c r="C244" s="55" t="str">
        <f aca="false">IF(B244="","",TEXT(B244,"yyyy-mm"))</f>
        <v/>
      </c>
      <c r="D244" s="34"/>
      <c r="E244" s="35"/>
      <c r="F244" s="53"/>
      <c r="G244" s="55" t="str">
        <f aca="false">IF(D244="","",IFERROR(VLOOKUP(D244,Budget!$C:$E,3,FALSE()),"⚠ Add to Budget"))</f>
        <v/>
      </c>
      <c r="H244" s="57"/>
    </row>
    <row r="245" customFormat="false" ht="16.5" hidden="false" customHeight="true" outlineLevel="0" collapsed="false">
      <c r="B245" s="58"/>
      <c r="C245" s="55" t="str">
        <f aca="false">IF(B245="","",TEXT(B245,"yyyy-mm"))</f>
        <v/>
      </c>
      <c r="D245" s="32"/>
      <c r="E245" s="26"/>
      <c r="F245" s="52"/>
      <c r="G245" s="55" t="str">
        <f aca="false">IF(D245="","",IFERROR(VLOOKUP(D245,Budget!$C:$E,3,FALSE()),"⚠ Add to Budget"))</f>
        <v/>
      </c>
      <c r="H245" s="56"/>
    </row>
    <row r="246" customFormat="false" ht="16.5" hidden="false" customHeight="true" outlineLevel="0" collapsed="false">
      <c r="B246" s="59"/>
      <c r="C246" s="55" t="str">
        <f aca="false">IF(B246="","",TEXT(B246,"yyyy-mm"))</f>
        <v/>
      </c>
      <c r="D246" s="34"/>
      <c r="E246" s="35"/>
      <c r="F246" s="53"/>
      <c r="G246" s="55" t="str">
        <f aca="false">IF(D246="","",IFERROR(VLOOKUP(D246,Budget!$C:$E,3,FALSE()),"⚠ Add to Budget"))</f>
        <v/>
      </c>
      <c r="H246" s="57"/>
    </row>
    <row r="247" customFormat="false" ht="16.5" hidden="false" customHeight="true" outlineLevel="0" collapsed="false">
      <c r="B247" s="58"/>
      <c r="C247" s="55" t="str">
        <f aca="false">IF(B247="","",TEXT(B247,"yyyy-mm"))</f>
        <v/>
      </c>
      <c r="D247" s="32"/>
      <c r="E247" s="26"/>
      <c r="F247" s="52"/>
      <c r="G247" s="55" t="str">
        <f aca="false">IF(D247="","",IFERROR(VLOOKUP(D247,Budget!$C:$E,3,FALSE()),"⚠ Add to Budget"))</f>
        <v/>
      </c>
      <c r="H247" s="56"/>
    </row>
    <row r="248" customFormat="false" ht="16.5" hidden="false" customHeight="true" outlineLevel="0" collapsed="false">
      <c r="B248" s="59"/>
      <c r="C248" s="55" t="str">
        <f aca="false">IF(B248="","",TEXT(B248,"yyyy-mm"))</f>
        <v/>
      </c>
      <c r="D248" s="34"/>
      <c r="E248" s="35"/>
      <c r="F248" s="53"/>
      <c r="G248" s="55" t="str">
        <f aca="false">IF(D248="","",IFERROR(VLOOKUP(D248,Budget!$C:$E,3,FALSE()),"⚠ Add to Budget"))</f>
        <v/>
      </c>
      <c r="H248" s="57"/>
    </row>
    <row r="249" customFormat="false" ht="16.5" hidden="false" customHeight="true" outlineLevel="0" collapsed="false">
      <c r="B249" s="58"/>
      <c r="C249" s="55" t="str">
        <f aca="false">IF(B249="","",TEXT(B249,"yyyy-mm"))</f>
        <v/>
      </c>
      <c r="D249" s="32"/>
      <c r="E249" s="26"/>
      <c r="F249" s="52"/>
      <c r="G249" s="55" t="str">
        <f aca="false">IF(D249="","",IFERROR(VLOOKUP(D249,Budget!$C:$E,3,FALSE()),"⚠ Add to Budget"))</f>
        <v/>
      </c>
      <c r="H249" s="56"/>
    </row>
    <row r="250" customFormat="false" ht="16.5" hidden="false" customHeight="true" outlineLevel="0" collapsed="false">
      <c r="B250" s="59"/>
      <c r="C250" s="55" t="str">
        <f aca="false">IF(B250="","",TEXT(B250,"yyyy-mm"))</f>
        <v/>
      </c>
      <c r="D250" s="34"/>
      <c r="E250" s="35"/>
      <c r="F250" s="53"/>
      <c r="G250" s="55" t="str">
        <f aca="false">IF(D250="","",IFERROR(VLOOKUP(D250,Budget!$C:$E,3,FALSE()),"⚠ Add to Budget"))</f>
        <v/>
      </c>
      <c r="H250" s="57"/>
    </row>
    <row r="251" customFormat="false" ht="16.5" hidden="false" customHeight="true" outlineLevel="0" collapsed="false">
      <c r="B251" s="58"/>
      <c r="C251" s="55" t="str">
        <f aca="false">IF(B251="","",TEXT(B251,"yyyy-mm"))</f>
        <v/>
      </c>
      <c r="D251" s="32"/>
      <c r="E251" s="26"/>
      <c r="F251" s="52"/>
      <c r="G251" s="55" t="str">
        <f aca="false">IF(D251="","",IFERROR(VLOOKUP(D251,Budget!$C:$E,3,FALSE()),"⚠ Add to Budget"))</f>
        <v/>
      </c>
      <c r="H251" s="56"/>
    </row>
    <row r="252" customFormat="false" ht="16.5" hidden="false" customHeight="true" outlineLevel="0" collapsed="false">
      <c r="B252" s="59"/>
      <c r="C252" s="55" t="str">
        <f aca="false">IF(B252="","",TEXT(B252,"yyyy-mm"))</f>
        <v/>
      </c>
      <c r="D252" s="34"/>
      <c r="E252" s="35"/>
      <c r="F252" s="53"/>
      <c r="G252" s="55" t="str">
        <f aca="false">IF(D252="","",IFERROR(VLOOKUP(D252,Budget!$C:$E,3,FALSE()),"⚠ Add to Budget"))</f>
        <v/>
      </c>
      <c r="H252" s="57"/>
    </row>
    <row r="253" customFormat="false" ht="16.5" hidden="false" customHeight="true" outlineLevel="0" collapsed="false">
      <c r="B253" s="58"/>
      <c r="C253" s="55" t="str">
        <f aca="false">IF(B253="","",TEXT(B253,"yyyy-mm"))</f>
        <v/>
      </c>
      <c r="D253" s="32"/>
      <c r="E253" s="26"/>
      <c r="F253" s="52"/>
      <c r="G253" s="55" t="str">
        <f aca="false">IF(D253="","",IFERROR(VLOOKUP(D253,Budget!$C:$E,3,FALSE()),"⚠ Add to Budget"))</f>
        <v/>
      </c>
      <c r="H253" s="56"/>
    </row>
    <row r="254" customFormat="false" ht="16.5" hidden="false" customHeight="true" outlineLevel="0" collapsed="false">
      <c r="B254" s="59"/>
      <c r="C254" s="55" t="str">
        <f aca="false">IF(B254="","",TEXT(B254,"yyyy-mm"))</f>
        <v/>
      </c>
      <c r="D254" s="34"/>
      <c r="E254" s="35"/>
      <c r="F254" s="53"/>
      <c r="G254" s="55" t="str">
        <f aca="false">IF(D254="","",IFERROR(VLOOKUP(D254,Budget!$C:$E,3,FALSE()),"⚠ Add to Budget"))</f>
        <v/>
      </c>
      <c r="H254" s="57"/>
    </row>
    <row r="255" customFormat="false" ht="16.5" hidden="false" customHeight="true" outlineLevel="0" collapsed="false">
      <c r="B255" s="58"/>
      <c r="C255" s="55" t="str">
        <f aca="false">IF(B255="","",TEXT(B255,"yyyy-mm"))</f>
        <v/>
      </c>
      <c r="D255" s="32"/>
      <c r="E255" s="26"/>
      <c r="F255" s="52"/>
      <c r="G255" s="55" t="str">
        <f aca="false">IF(D255="","",IFERROR(VLOOKUP(D255,Budget!$C:$E,3,FALSE()),"⚠ Add to Budget"))</f>
        <v/>
      </c>
      <c r="H255" s="56"/>
    </row>
    <row r="256" customFormat="false" ht="16.5" hidden="false" customHeight="true" outlineLevel="0" collapsed="false">
      <c r="B256" s="59"/>
      <c r="C256" s="55" t="str">
        <f aca="false">IF(B256="","",TEXT(B256,"yyyy-mm"))</f>
        <v/>
      </c>
      <c r="D256" s="34"/>
      <c r="E256" s="35"/>
      <c r="F256" s="53"/>
      <c r="G256" s="55" t="str">
        <f aca="false">IF(D256="","",IFERROR(VLOOKUP(D256,Budget!$C:$E,3,FALSE()),"⚠ Add to Budget"))</f>
        <v/>
      </c>
      <c r="H256" s="57"/>
    </row>
    <row r="257" customFormat="false" ht="16.5" hidden="false" customHeight="true" outlineLevel="0" collapsed="false">
      <c r="B257" s="58"/>
      <c r="C257" s="55" t="str">
        <f aca="false">IF(B257="","",TEXT(B257,"yyyy-mm"))</f>
        <v/>
      </c>
      <c r="D257" s="32"/>
      <c r="E257" s="26"/>
      <c r="F257" s="52"/>
      <c r="G257" s="55" t="str">
        <f aca="false">IF(D257="","",IFERROR(VLOOKUP(D257,Budget!$C:$E,3,FALSE()),"⚠ Add to Budget"))</f>
        <v/>
      </c>
      <c r="H257" s="56"/>
    </row>
    <row r="258" customFormat="false" ht="16.5" hidden="false" customHeight="true" outlineLevel="0" collapsed="false">
      <c r="B258" s="59"/>
      <c r="C258" s="55" t="str">
        <f aca="false">IF(B258="","",TEXT(B258,"yyyy-mm"))</f>
        <v/>
      </c>
      <c r="D258" s="34"/>
      <c r="E258" s="35"/>
      <c r="F258" s="53"/>
      <c r="G258" s="55" t="str">
        <f aca="false">IF(D258="","",IFERROR(VLOOKUP(D258,Budget!$C:$E,3,FALSE()),"⚠ Add to Budget"))</f>
        <v/>
      </c>
      <c r="H258" s="57"/>
    </row>
    <row r="259" customFormat="false" ht="16.5" hidden="false" customHeight="true" outlineLevel="0" collapsed="false">
      <c r="B259" s="58"/>
      <c r="C259" s="55" t="str">
        <f aca="false">IF(B259="","",TEXT(B259,"yyyy-mm"))</f>
        <v/>
      </c>
      <c r="D259" s="32"/>
      <c r="E259" s="26"/>
      <c r="F259" s="52"/>
      <c r="G259" s="55" t="str">
        <f aca="false">IF(D259="","",IFERROR(VLOOKUP(D259,Budget!$C:$E,3,FALSE()),"⚠ Add to Budget"))</f>
        <v/>
      </c>
      <c r="H259" s="56"/>
    </row>
    <row r="260" customFormat="false" ht="16.5" hidden="false" customHeight="true" outlineLevel="0" collapsed="false">
      <c r="B260" s="59"/>
      <c r="C260" s="55" t="str">
        <f aca="false">IF(B260="","",TEXT(B260,"yyyy-mm"))</f>
        <v/>
      </c>
      <c r="D260" s="34"/>
      <c r="E260" s="35"/>
      <c r="F260" s="53"/>
      <c r="G260" s="55" t="str">
        <f aca="false">IF(D260="","",IFERROR(VLOOKUP(D260,Budget!$C:$E,3,FALSE()),"⚠ Add to Budget"))</f>
        <v/>
      </c>
      <c r="H260" s="57"/>
    </row>
    <row r="261" customFormat="false" ht="16.5" hidden="false" customHeight="true" outlineLevel="0" collapsed="false">
      <c r="B261" s="58"/>
      <c r="C261" s="55" t="str">
        <f aca="false">IF(B261="","",TEXT(B261,"yyyy-mm"))</f>
        <v/>
      </c>
      <c r="D261" s="32"/>
      <c r="E261" s="26"/>
      <c r="F261" s="52"/>
      <c r="G261" s="55" t="str">
        <f aca="false">IF(D261="","",IFERROR(VLOOKUP(D261,Budget!$C:$E,3,FALSE()),"⚠ Add to Budget"))</f>
        <v/>
      </c>
      <c r="H261" s="56"/>
    </row>
    <row r="262" customFormat="false" ht="16.5" hidden="false" customHeight="true" outlineLevel="0" collapsed="false">
      <c r="B262" s="59"/>
      <c r="C262" s="55" t="str">
        <f aca="false">IF(B262="","",TEXT(B262,"yyyy-mm"))</f>
        <v/>
      </c>
      <c r="D262" s="34"/>
      <c r="E262" s="35"/>
      <c r="F262" s="53"/>
      <c r="G262" s="55" t="str">
        <f aca="false">IF(D262="","",IFERROR(VLOOKUP(D262,Budget!$C:$E,3,FALSE()),"⚠ Add to Budget"))</f>
        <v/>
      </c>
      <c r="H262" s="57"/>
    </row>
    <row r="263" customFormat="false" ht="16.5" hidden="false" customHeight="true" outlineLevel="0" collapsed="false">
      <c r="B263" s="58"/>
      <c r="C263" s="55" t="str">
        <f aca="false">IF(B263="","",TEXT(B263,"yyyy-mm"))</f>
        <v/>
      </c>
      <c r="D263" s="32"/>
      <c r="E263" s="26"/>
      <c r="F263" s="52"/>
      <c r="G263" s="55" t="str">
        <f aca="false">IF(D263="","",IFERROR(VLOOKUP(D263,Budget!$C:$E,3,FALSE()),"⚠ Add to Budget"))</f>
        <v/>
      </c>
      <c r="H263" s="56"/>
    </row>
    <row r="264" customFormat="false" ht="16.5" hidden="false" customHeight="true" outlineLevel="0" collapsed="false">
      <c r="B264" s="59"/>
      <c r="C264" s="55" t="str">
        <f aca="false">IF(B264="","",TEXT(B264,"yyyy-mm"))</f>
        <v/>
      </c>
      <c r="D264" s="34"/>
      <c r="E264" s="35"/>
      <c r="F264" s="53"/>
      <c r="G264" s="55" t="str">
        <f aca="false">IF(D264="","",IFERROR(VLOOKUP(D264,Budget!$C:$E,3,FALSE()),"⚠ Add to Budget"))</f>
        <v/>
      </c>
      <c r="H264" s="57"/>
    </row>
    <row r="265" customFormat="false" ht="16.5" hidden="false" customHeight="true" outlineLevel="0" collapsed="false">
      <c r="B265" s="58"/>
      <c r="C265" s="55" t="str">
        <f aca="false">IF(B265="","",TEXT(B265,"yyyy-mm"))</f>
        <v/>
      </c>
      <c r="D265" s="32"/>
      <c r="E265" s="26"/>
      <c r="F265" s="52"/>
      <c r="G265" s="55" t="str">
        <f aca="false">IF(D265="","",IFERROR(VLOOKUP(D265,Budget!$C:$E,3,FALSE()),"⚠ Add to Budget"))</f>
        <v/>
      </c>
      <c r="H265" s="56"/>
    </row>
    <row r="266" customFormat="false" ht="16.5" hidden="false" customHeight="true" outlineLevel="0" collapsed="false">
      <c r="B266" s="59"/>
      <c r="C266" s="55" t="str">
        <f aca="false">IF(B266="","",TEXT(B266,"yyyy-mm"))</f>
        <v/>
      </c>
      <c r="D266" s="34"/>
      <c r="E266" s="35"/>
      <c r="F266" s="53"/>
      <c r="G266" s="55" t="str">
        <f aca="false">IF(D266="","",IFERROR(VLOOKUP(D266,Budget!$C:$E,3,FALSE()),"⚠ Add to Budget"))</f>
        <v/>
      </c>
      <c r="H266" s="57"/>
    </row>
    <row r="267" customFormat="false" ht="16.5" hidden="false" customHeight="true" outlineLevel="0" collapsed="false">
      <c r="B267" s="58"/>
      <c r="C267" s="55" t="str">
        <f aca="false">IF(B267="","",TEXT(B267,"yyyy-mm"))</f>
        <v/>
      </c>
      <c r="D267" s="32"/>
      <c r="E267" s="26"/>
      <c r="F267" s="52"/>
      <c r="G267" s="55" t="str">
        <f aca="false">IF(D267="","",IFERROR(VLOOKUP(D267,Budget!$C:$E,3,FALSE()),"⚠ Add to Budget"))</f>
        <v/>
      </c>
      <c r="H267" s="56"/>
    </row>
    <row r="268" customFormat="false" ht="16.5" hidden="false" customHeight="true" outlineLevel="0" collapsed="false">
      <c r="B268" s="59"/>
      <c r="C268" s="55" t="str">
        <f aca="false">IF(B268="","",TEXT(B268,"yyyy-mm"))</f>
        <v/>
      </c>
      <c r="D268" s="34"/>
      <c r="E268" s="35"/>
      <c r="F268" s="53"/>
      <c r="G268" s="55" t="str">
        <f aca="false">IF(D268="","",IFERROR(VLOOKUP(D268,Budget!$C:$E,3,FALSE()),"⚠ Add to Budget"))</f>
        <v/>
      </c>
      <c r="H268" s="57"/>
    </row>
    <row r="269" customFormat="false" ht="16.5" hidden="false" customHeight="true" outlineLevel="0" collapsed="false">
      <c r="B269" s="58"/>
      <c r="C269" s="55" t="str">
        <f aca="false">IF(B269="","",TEXT(B269,"yyyy-mm"))</f>
        <v/>
      </c>
      <c r="D269" s="32"/>
      <c r="E269" s="26"/>
      <c r="F269" s="52"/>
      <c r="G269" s="55" t="str">
        <f aca="false">IF(D269="","",IFERROR(VLOOKUP(D269,Budget!$C:$E,3,FALSE()),"⚠ Add to Budget"))</f>
        <v/>
      </c>
      <c r="H269" s="56"/>
    </row>
    <row r="270" customFormat="false" ht="16.5" hidden="false" customHeight="true" outlineLevel="0" collapsed="false">
      <c r="B270" s="59"/>
      <c r="C270" s="55" t="str">
        <f aca="false">IF(B270="","",TEXT(B270,"yyyy-mm"))</f>
        <v/>
      </c>
      <c r="D270" s="34"/>
      <c r="E270" s="35"/>
      <c r="F270" s="53"/>
      <c r="G270" s="55" t="str">
        <f aca="false">IF(D270="","",IFERROR(VLOOKUP(D270,Budget!$C:$E,3,FALSE()),"⚠ Add to Budget"))</f>
        <v/>
      </c>
      <c r="H270" s="57"/>
    </row>
    <row r="271" customFormat="false" ht="16.5" hidden="false" customHeight="true" outlineLevel="0" collapsed="false">
      <c r="B271" s="58"/>
      <c r="C271" s="55" t="str">
        <f aca="false">IF(B271="","",TEXT(B271,"yyyy-mm"))</f>
        <v/>
      </c>
      <c r="D271" s="32"/>
      <c r="E271" s="26"/>
      <c r="F271" s="52"/>
      <c r="G271" s="55" t="str">
        <f aca="false">IF(D271="","",IFERROR(VLOOKUP(D271,Budget!$C:$E,3,FALSE()),"⚠ Add to Budget"))</f>
        <v/>
      </c>
      <c r="H271" s="56"/>
    </row>
    <row r="272" customFormat="false" ht="16.5" hidden="false" customHeight="true" outlineLevel="0" collapsed="false">
      <c r="B272" s="59"/>
      <c r="C272" s="55" t="str">
        <f aca="false">IF(B272="","",TEXT(B272,"yyyy-mm"))</f>
        <v/>
      </c>
      <c r="D272" s="34"/>
      <c r="E272" s="35"/>
      <c r="F272" s="53"/>
      <c r="G272" s="55" t="str">
        <f aca="false">IF(D272="","",IFERROR(VLOOKUP(D272,Budget!$C:$E,3,FALSE()),"⚠ Add to Budget"))</f>
        <v/>
      </c>
      <c r="H272" s="57"/>
    </row>
    <row r="273" customFormat="false" ht="16.5" hidden="false" customHeight="true" outlineLevel="0" collapsed="false">
      <c r="B273" s="58"/>
      <c r="C273" s="55" t="str">
        <f aca="false">IF(B273="","",TEXT(B273,"yyyy-mm"))</f>
        <v/>
      </c>
      <c r="D273" s="32"/>
      <c r="E273" s="26"/>
      <c r="F273" s="52"/>
      <c r="G273" s="55" t="str">
        <f aca="false">IF(D273="","",IFERROR(VLOOKUP(D273,Budget!$C:$E,3,FALSE()),"⚠ Add to Budget"))</f>
        <v/>
      </c>
      <c r="H273" s="56"/>
    </row>
    <row r="274" customFormat="false" ht="16.5" hidden="false" customHeight="true" outlineLevel="0" collapsed="false">
      <c r="B274" s="59"/>
      <c r="C274" s="55" t="str">
        <f aca="false">IF(B274="","",TEXT(B274,"yyyy-mm"))</f>
        <v/>
      </c>
      <c r="D274" s="34"/>
      <c r="E274" s="35"/>
      <c r="F274" s="53"/>
      <c r="G274" s="55" t="str">
        <f aca="false">IF(D274="","",IFERROR(VLOOKUP(D274,Budget!$C:$E,3,FALSE()),"⚠ Add to Budget"))</f>
        <v/>
      </c>
      <c r="H274" s="57"/>
    </row>
    <row r="275" customFormat="false" ht="16.5" hidden="false" customHeight="true" outlineLevel="0" collapsed="false">
      <c r="B275" s="58"/>
      <c r="C275" s="55" t="str">
        <f aca="false">IF(B275="","",TEXT(B275,"yyyy-mm"))</f>
        <v/>
      </c>
      <c r="D275" s="32"/>
      <c r="E275" s="26"/>
      <c r="F275" s="52"/>
      <c r="G275" s="55" t="str">
        <f aca="false">IF(D275="","",IFERROR(VLOOKUP(D275,Budget!$C:$E,3,FALSE()),"⚠ Add to Budget"))</f>
        <v/>
      </c>
      <c r="H275" s="56"/>
    </row>
    <row r="276" customFormat="false" ht="16.5" hidden="false" customHeight="true" outlineLevel="0" collapsed="false">
      <c r="B276" s="59"/>
      <c r="C276" s="55" t="str">
        <f aca="false">IF(B276="","",TEXT(B276,"yyyy-mm"))</f>
        <v/>
      </c>
      <c r="D276" s="34"/>
      <c r="E276" s="35"/>
      <c r="F276" s="53"/>
      <c r="G276" s="55" t="str">
        <f aca="false">IF(D276="","",IFERROR(VLOOKUP(D276,Budget!$C:$E,3,FALSE()),"⚠ Add to Budget"))</f>
        <v/>
      </c>
      <c r="H276" s="57"/>
    </row>
    <row r="277" customFormat="false" ht="16.5" hidden="false" customHeight="true" outlineLevel="0" collapsed="false">
      <c r="B277" s="58"/>
      <c r="C277" s="55" t="str">
        <f aca="false">IF(B277="","",TEXT(B277,"yyyy-mm"))</f>
        <v/>
      </c>
      <c r="D277" s="32"/>
      <c r="E277" s="26"/>
      <c r="F277" s="52"/>
      <c r="G277" s="55" t="str">
        <f aca="false">IF(D277="","",IFERROR(VLOOKUP(D277,Budget!$C:$E,3,FALSE()),"⚠ Add to Budget"))</f>
        <v/>
      </c>
      <c r="H277" s="56"/>
    </row>
    <row r="278" customFormat="false" ht="16.5" hidden="false" customHeight="true" outlineLevel="0" collapsed="false">
      <c r="B278" s="59"/>
      <c r="C278" s="55" t="str">
        <f aca="false">IF(B278="","",TEXT(B278,"yyyy-mm"))</f>
        <v/>
      </c>
      <c r="D278" s="34"/>
      <c r="E278" s="35"/>
      <c r="F278" s="53"/>
      <c r="G278" s="55" t="str">
        <f aca="false">IF(D278="","",IFERROR(VLOOKUP(D278,Budget!$C:$E,3,FALSE()),"⚠ Add to Budget"))</f>
        <v/>
      </c>
      <c r="H278" s="57"/>
    </row>
    <row r="279" customFormat="false" ht="16.5" hidden="false" customHeight="true" outlineLevel="0" collapsed="false">
      <c r="B279" s="58"/>
      <c r="C279" s="55" t="str">
        <f aca="false">IF(B279="","",TEXT(B279,"yyyy-mm"))</f>
        <v/>
      </c>
      <c r="D279" s="32"/>
      <c r="E279" s="26"/>
      <c r="F279" s="52"/>
      <c r="G279" s="55" t="str">
        <f aca="false">IF(D279="","",IFERROR(VLOOKUP(D279,Budget!$C:$E,3,FALSE()),"⚠ Add to Budget"))</f>
        <v/>
      </c>
      <c r="H279" s="56"/>
    </row>
    <row r="280" customFormat="false" ht="16.5" hidden="false" customHeight="true" outlineLevel="0" collapsed="false">
      <c r="B280" s="59"/>
      <c r="C280" s="55" t="str">
        <f aca="false">IF(B280="","",TEXT(B280,"yyyy-mm"))</f>
        <v/>
      </c>
      <c r="D280" s="34"/>
      <c r="E280" s="35"/>
      <c r="F280" s="53"/>
      <c r="G280" s="55" t="str">
        <f aca="false">IF(D280="","",IFERROR(VLOOKUP(D280,Budget!$C:$E,3,FALSE()),"⚠ Add to Budget"))</f>
        <v/>
      </c>
      <c r="H280" s="57"/>
    </row>
    <row r="281" customFormat="false" ht="16.5" hidden="false" customHeight="true" outlineLevel="0" collapsed="false">
      <c r="B281" s="58"/>
      <c r="C281" s="55" t="str">
        <f aca="false">IF(B281="","",TEXT(B281,"yyyy-mm"))</f>
        <v/>
      </c>
      <c r="D281" s="32"/>
      <c r="E281" s="26"/>
      <c r="F281" s="52"/>
      <c r="G281" s="55" t="str">
        <f aca="false">IF(D281="","",IFERROR(VLOOKUP(D281,Budget!$C:$E,3,FALSE()),"⚠ Add to Budget"))</f>
        <v/>
      </c>
      <c r="H281" s="56"/>
    </row>
    <row r="282" customFormat="false" ht="16.5" hidden="false" customHeight="true" outlineLevel="0" collapsed="false">
      <c r="B282" s="59"/>
      <c r="C282" s="55" t="str">
        <f aca="false">IF(B282="","",TEXT(B282,"yyyy-mm"))</f>
        <v/>
      </c>
      <c r="D282" s="34"/>
      <c r="E282" s="35"/>
      <c r="F282" s="53"/>
      <c r="G282" s="55" t="str">
        <f aca="false">IF(D282="","",IFERROR(VLOOKUP(D282,Budget!$C:$E,3,FALSE()),"⚠ Add to Budget"))</f>
        <v/>
      </c>
      <c r="H282" s="57"/>
    </row>
    <row r="283" customFormat="false" ht="16.5" hidden="false" customHeight="true" outlineLevel="0" collapsed="false">
      <c r="B283" s="58"/>
      <c r="C283" s="55" t="str">
        <f aca="false">IF(B283="","",TEXT(B283,"yyyy-mm"))</f>
        <v/>
      </c>
      <c r="D283" s="32"/>
      <c r="E283" s="26"/>
      <c r="F283" s="52"/>
      <c r="G283" s="55" t="str">
        <f aca="false">IF(D283="","",IFERROR(VLOOKUP(D283,Budget!$C:$E,3,FALSE()),"⚠ Add to Budget"))</f>
        <v/>
      </c>
      <c r="H283" s="56"/>
    </row>
    <row r="284" customFormat="false" ht="16.5" hidden="false" customHeight="true" outlineLevel="0" collapsed="false">
      <c r="B284" s="59"/>
      <c r="C284" s="55" t="str">
        <f aca="false">IF(B284="","",TEXT(B284,"yyyy-mm"))</f>
        <v/>
      </c>
      <c r="D284" s="34"/>
      <c r="E284" s="35"/>
      <c r="F284" s="53"/>
      <c r="G284" s="55" t="str">
        <f aca="false">IF(D284="","",IFERROR(VLOOKUP(D284,Budget!$C:$E,3,FALSE()),"⚠ Add to Budget"))</f>
        <v/>
      </c>
      <c r="H284" s="57"/>
    </row>
    <row r="285" customFormat="false" ht="16.5" hidden="false" customHeight="true" outlineLevel="0" collapsed="false">
      <c r="B285" s="58"/>
      <c r="C285" s="55" t="str">
        <f aca="false">IF(B285="","",TEXT(B285,"yyyy-mm"))</f>
        <v/>
      </c>
      <c r="D285" s="32"/>
      <c r="E285" s="26"/>
      <c r="F285" s="52"/>
      <c r="G285" s="55" t="str">
        <f aca="false">IF(D285="","",IFERROR(VLOOKUP(D285,Budget!$C:$E,3,FALSE()),"⚠ Add to Budget"))</f>
        <v/>
      </c>
      <c r="H285" s="56"/>
    </row>
    <row r="286" customFormat="false" ht="16.5" hidden="false" customHeight="true" outlineLevel="0" collapsed="false">
      <c r="B286" s="59"/>
      <c r="C286" s="55" t="str">
        <f aca="false">IF(B286="","",TEXT(B286,"yyyy-mm"))</f>
        <v/>
      </c>
      <c r="D286" s="34"/>
      <c r="E286" s="35"/>
      <c r="F286" s="53"/>
      <c r="G286" s="55" t="str">
        <f aca="false">IF(D286="","",IFERROR(VLOOKUP(D286,Budget!$C:$E,3,FALSE()),"⚠ Add to Budget"))</f>
        <v/>
      </c>
      <c r="H286" s="57"/>
    </row>
    <row r="287" customFormat="false" ht="16.5" hidden="false" customHeight="true" outlineLevel="0" collapsed="false">
      <c r="B287" s="58"/>
      <c r="C287" s="55" t="str">
        <f aca="false">IF(B287="","",TEXT(B287,"yyyy-mm"))</f>
        <v/>
      </c>
      <c r="D287" s="32"/>
      <c r="E287" s="26"/>
      <c r="F287" s="52"/>
      <c r="G287" s="55" t="str">
        <f aca="false">IF(D287="","",IFERROR(VLOOKUP(D287,Budget!$C:$E,3,FALSE()),"⚠ Add to Budget"))</f>
        <v/>
      </c>
      <c r="H287" s="56"/>
    </row>
    <row r="288" customFormat="false" ht="16.5" hidden="false" customHeight="true" outlineLevel="0" collapsed="false">
      <c r="B288" s="59"/>
      <c r="C288" s="55" t="str">
        <f aca="false">IF(B288="","",TEXT(B288,"yyyy-mm"))</f>
        <v/>
      </c>
      <c r="D288" s="34"/>
      <c r="E288" s="35"/>
      <c r="F288" s="53"/>
      <c r="G288" s="55" t="str">
        <f aca="false">IF(D288="","",IFERROR(VLOOKUP(D288,Budget!$C:$E,3,FALSE()),"⚠ Add to Budget"))</f>
        <v/>
      </c>
      <c r="H288" s="57"/>
    </row>
    <row r="289" customFormat="false" ht="16.5" hidden="false" customHeight="true" outlineLevel="0" collapsed="false">
      <c r="B289" s="58"/>
      <c r="C289" s="55" t="str">
        <f aca="false">IF(B289="","",TEXT(B289,"yyyy-mm"))</f>
        <v/>
      </c>
      <c r="D289" s="32"/>
      <c r="E289" s="26"/>
      <c r="F289" s="52"/>
      <c r="G289" s="55" t="str">
        <f aca="false">IF(D289="","",IFERROR(VLOOKUP(D289,Budget!$C:$E,3,FALSE()),"⚠ Add to Budget"))</f>
        <v/>
      </c>
      <c r="H289" s="56"/>
    </row>
    <row r="290" customFormat="false" ht="16.5" hidden="false" customHeight="true" outlineLevel="0" collapsed="false">
      <c r="B290" s="59"/>
      <c r="C290" s="55" t="str">
        <f aca="false">IF(B290="","",TEXT(B290,"yyyy-mm"))</f>
        <v/>
      </c>
      <c r="D290" s="34"/>
      <c r="E290" s="35"/>
      <c r="F290" s="53"/>
      <c r="G290" s="55" t="str">
        <f aca="false">IF(D290="","",IFERROR(VLOOKUP(D290,Budget!$C:$E,3,FALSE()),"⚠ Add to Budget"))</f>
        <v/>
      </c>
      <c r="H290" s="57"/>
    </row>
    <row r="291" customFormat="false" ht="16.5" hidden="false" customHeight="true" outlineLevel="0" collapsed="false">
      <c r="B291" s="58"/>
      <c r="C291" s="55" t="str">
        <f aca="false">IF(B291="","",TEXT(B291,"yyyy-mm"))</f>
        <v/>
      </c>
      <c r="D291" s="32"/>
      <c r="E291" s="26"/>
      <c r="F291" s="52"/>
      <c r="G291" s="55" t="str">
        <f aca="false">IF(D291="","",IFERROR(VLOOKUP(D291,Budget!$C:$E,3,FALSE()),"⚠ Add to Budget"))</f>
        <v/>
      </c>
      <c r="H291" s="56"/>
    </row>
    <row r="292" customFormat="false" ht="16.5" hidden="false" customHeight="true" outlineLevel="0" collapsed="false">
      <c r="B292" s="59"/>
      <c r="C292" s="55" t="str">
        <f aca="false">IF(B292="","",TEXT(B292,"yyyy-mm"))</f>
        <v/>
      </c>
      <c r="D292" s="34"/>
      <c r="E292" s="35"/>
      <c r="F292" s="53"/>
      <c r="G292" s="55" t="str">
        <f aca="false">IF(D292="","",IFERROR(VLOOKUP(D292,Budget!$C:$E,3,FALSE()),"⚠ Add to Budget"))</f>
        <v/>
      </c>
      <c r="H292" s="57"/>
    </row>
    <row r="293" customFormat="false" ht="16.5" hidden="false" customHeight="true" outlineLevel="0" collapsed="false">
      <c r="B293" s="58"/>
      <c r="C293" s="55" t="str">
        <f aca="false">IF(B293="","",TEXT(B293,"yyyy-mm"))</f>
        <v/>
      </c>
      <c r="D293" s="32"/>
      <c r="E293" s="26"/>
      <c r="F293" s="52"/>
      <c r="G293" s="55" t="str">
        <f aca="false">IF(D293="","",IFERROR(VLOOKUP(D293,Budget!$C:$E,3,FALSE()),"⚠ Add to Budget"))</f>
        <v/>
      </c>
      <c r="H293" s="56"/>
    </row>
    <row r="294" customFormat="false" ht="16.5" hidden="false" customHeight="true" outlineLevel="0" collapsed="false">
      <c r="B294" s="59"/>
      <c r="C294" s="55" t="str">
        <f aca="false">IF(B294="","",TEXT(B294,"yyyy-mm"))</f>
        <v/>
      </c>
      <c r="D294" s="34"/>
      <c r="E294" s="35"/>
      <c r="F294" s="53"/>
      <c r="G294" s="55" t="str">
        <f aca="false">IF(D294="","",IFERROR(VLOOKUP(D294,Budget!$C:$E,3,FALSE()),"⚠ Add to Budget"))</f>
        <v/>
      </c>
      <c r="H294" s="57"/>
    </row>
    <row r="295" customFormat="false" ht="16.5" hidden="false" customHeight="true" outlineLevel="0" collapsed="false">
      <c r="B295" s="58"/>
      <c r="C295" s="55" t="str">
        <f aca="false">IF(B295="","",TEXT(B295,"yyyy-mm"))</f>
        <v/>
      </c>
      <c r="D295" s="32"/>
      <c r="E295" s="26"/>
      <c r="F295" s="52"/>
      <c r="G295" s="55" t="str">
        <f aca="false">IF(D295="","",IFERROR(VLOOKUP(D295,Budget!$C:$E,3,FALSE()),"⚠ Add to Budget"))</f>
        <v/>
      </c>
      <c r="H295" s="56"/>
    </row>
    <row r="296" customFormat="false" ht="16.5" hidden="false" customHeight="true" outlineLevel="0" collapsed="false">
      <c r="B296" s="59"/>
      <c r="C296" s="55" t="str">
        <f aca="false">IF(B296="","",TEXT(B296,"yyyy-mm"))</f>
        <v/>
      </c>
      <c r="D296" s="34"/>
      <c r="E296" s="35"/>
      <c r="F296" s="53"/>
      <c r="G296" s="55" t="str">
        <f aca="false">IF(D296="","",IFERROR(VLOOKUP(D296,Budget!$C:$E,3,FALSE()),"⚠ Add to Budget"))</f>
        <v/>
      </c>
      <c r="H296" s="57"/>
    </row>
    <row r="297" customFormat="false" ht="16.5" hidden="false" customHeight="true" outlineLevel="0" collapsed="false">
      <c r="B297" s="58"/>
      <c r="C297" s="55" t="str">
        <f aca="false">IF(B297="","",TEXT(B297,"yyyy-mm"))</f>
        <v/>
      </c>
      <c r="D297" s="32"/>
      <c r="E297" s="26"/>
      <c r="F297" s="52"/>
      <c r="G297" s="55" t="str">
        <f aca="false">IF(D297="","",IFERROR(VLOOKUP(D297,Budget!$C:$E,3,FALSE()),"⚠ Add to Budget"))</f>
        <v/>
      </c>
      <c r="H297" s="56"/>
    </row>
    <row r="298" customFormat="false" ht="16.5" hidden="false" customHeight="true" outlineLevel="0" collapsed="false">
      <c r="B298" s="59"/>
      <c r="C298" s="55" t="str">
        <f aca="false">IF(B298="","",TEXT(B298,"yyyy-mm"))</f>
        <v/>
      </c>
      <c r="D298" s="34"/>
      <c r="E298" s="35"/>
      <c r="F298" s="53"/>
      <c r="G298" s="55" t="str">
        <f aca="false">IF(D298="","",IFERROR(VLOOKUP(D298,Budget!$C:$E,3,FALSE()),"⚠ Add to Budget"))</f>
        <v/>
      </c>
      <c r="H298" s="57"/>
    </row>
    <row r="299" customFormat="false" ht="16.5" hidden="false" customHeight="true" outlineLevel="0" collapsed="false">
      <c r="B299" s="58"/>
      <c r="C299" s="55" t="str">
        <f aca="false">IF(B299="","",TEXT(B299,"yyyy-mm"))</f>
        <v/>
      </c>
      <c r="D299" s="32"/>
      <c r="E299" s="26"/>
      <c r="F299" s="52"/>
      <c r="G299" s="55" t="str">
        <f aca="false">IF(D299="","",IFERROR(VLOOKUP(D299,Budget!$C:$E,3,FALSE()),"⚠ Add to Budget"))</f>
        <v/>
      </c>
      <c r="H299" s="56"/>
    </row>
    <row r="300" customFormat="false" ht="16.5" hidden="false" customHeight="true" outlineLevel="0" collapsed="false">
      <c r="B300" s="59"/>
      <c r="C300" s="55" t="str">
        <f aca="false">IF(B300="","",TEXT(B300,"yyyy-mm"))</f>
        <v/>
      </c>
      <c r="D300" s="34"/>
      <c r="E300" s="35"/>
      <c r="F300" s="53"/>
      <c r="G300" s="55" t="str">
        <f aca="false">IF(D300="","",IFERROR(VLOOKUP(D300,Budget!$C:$E,3,FALSE()),"⚠ Add to Budget"))</f>
        <v/>
      </c>
      <c r="H300" s="57"/>
    </row>
    <row r="301" customFormat="false" ht="16.5" hidden="false" customHeight="true" outlineLevel="0" collapsed="false">
      <c r="B301" s="58"/>
      <c r="C301" s="55" t="str">
        <f aca="false">IF(B301="","",TEXT(B301,"yyyy-mm"))</f>
        <v/>
      </c>
      <c r="D301" s="32"/>
      <c r="E301" s="26"/>
      <c r="F301" s="52"/>
      <c r="G301" s="55" t="str">
        <f aca="false">IF(D301="","",IFERROR(VLOOKUP(D301,Budget!$C:$E,3,FALSE()),"⚠ Add to Budget"))</f>
        <v/>
      </c>
      <c r="H301" s="56"/>
    </row>
    <row r="302" customFormat="false" ht="16.5" hidden="false" customHeight="true" outlineLevel="0" collapsed="false">
      <c r="B302" s="59"/>
      <c r="C302" s="55" t="str">
        <f aca="false">IF(B302="","",TEXT(B302,"yyyy-mm"))</f>
        <v/>
      </c>
      <c r="D302" s="34"/>
      <c r="E302" s="35"/>
      <c r="F302" s="53"/>
      <c r="G302" s="55" t="str">
        <f aca="false">IF(D302="","",IFERROR(VLOOKUP(D302,Budget!$C:$E,3,FALSE()),"⚠ Add to Budget"))</f>
        <v/>
      </c>
      <c r="H302" s="57"/>
    </row>
    <row r="303" customFormat="false" ht="16.5" hidden="false" customHeight="true" outlineLevel="0" collapsed="false">
      <c r="B303" s="58"/>
      <c r="C303" s="55" t="str">
        <f aca="false">IF(B303="","",TEXT(B303,"yyyy-mm"))</f>
        <v/>
      </c>
      <c r="D303" s="32"/>
      <c r="E303" s="26"/>
      <c r="F303" s="52"/>
      <c r="G303" s="55" t="str">
        <f aca="false">IF(D303="","",IFERROR(VLOOKUP(D303,Budget!$C:$E,3,FALSE()),"⚠ Add to Budget"))</f>
        <v/>
      </c>
      <c r="H303" s="56"/>
    </row>
    <row r="304" customFormat="false" ht="16.5" hidden="false" customHeight="true" outlineLevel="0" collapsed="false">
      <c r="B304" s="59"/>
      <c r="C304" s="55" t="str">
        <f aca="false">IF(B304="","",TEXT(B304,"yyyy-mm"))</f>
        <v/>
      </c>
      <c r="D304" s="34"/>
      <c r="E304" s="35"/>
      <c r="F304" s="53"/>
      <c r="G304" s="55" t="str">
        <f aca="false">IF(D304="","",IFERROR(VLOOKUP(D304,Budget!$C:$E,3,FALSE()),"⚠ Add to Budget"))</f>
        <v/>
      </c>
      <c r="H304" s="57"/>
    </row>
    <row r="305" customFormat="false" ht="16.5" hidden="false" customHeight="true" outlineLevel="0" collapsed="false">
      <c r="B305" s="58"/>
      <c r="C305" s="55" t="str">
        <f aca="false">IF(B305="","",TEXT(B305,"yyyy-mm"))</f>
        <v/>
      </c>
      <c r="D305" s="32"/>
      <c r="E305" s="26"/>
      <c r="F305" s="52"/>
      <c r="G305" s="55" t="str">
        <f aca="false">IF(D305="","",IFERROR(VLOOKUP(D305,Budget!$C:$E,3,FALSE()),"⚠ Add to Budget"))</f>
        <v/>
      </c>
      <c r="H305" s="56"/>
    </row>
    <row r="306" customFormat="false" ht="16.5" hidden="false" customHeight="true" outlineLevel="0" collapsed="false">
      <c r="B306" s="59"/>
      <c r="C306" s="55" t="str">
        <f aca="false">IF(B306="","",TEXT(B306,"yyyy-mm"))</f>
        <v/>
      </c>
      <c r="D306" s="34"/>
      <c r="E306" s="35"/>
      <c r="F306" s="53"/>
      <c r="G306" s="55" t="str">
        <f aca="false">IF(D306="","",IFERROR(VLOOKUP(D306,Budget!$C:$E,3,FALSE()),"⚠ Add to Budget"))</f>
        <v/>
      </c>
      <c r="H306" s="57"/>
    </row>
    <row r="307" customFormat="false" ht="16.5" hidden="false" customHeight="true" outlineLevel="0" collapsed="false">
      <c r="B307" s="58"/>
      <c r="C307" s="55" t="str">
        <f aca="false">IF(B307="","",TEXT(B307,"yyyy-mm"))</f>
        <v/>
      </c>
      <c r="D307" s="32"/>
      <c r="E307" s="26"/>
      <c r="F307" s="52"/>
      <c r="G307" s="55" t="str">
        <f aca="false">IF(D307="","",IFERROR(VLOOKUP(D307,Budget!$C:$E,3,FALSE()),"⚠ Add to Budget"))</f>
        <v/>
      </c>
      <c r="H307" s="56"/>
    </row>
    <row r="308" customFormat="false" ht="16.5" hidden="false" customHeight="true" outlineLevel="0" collapsed="false">
      <c r="B308" s="59"/>
      <c r="C308" s="55" t="str">
        <f aca="false">IF(B308="","",TEXT(B308,"yyyy-mm"))</f>
        <v/>
      </c>
      <c r="D308" s="34"/>
      <c r="E308" s="35"/>
      <c r="F308" s="53"/>
      <c r="G308" s="55" t="str">
        <f aca="false">IF(D308="","",IFERROR(VLOOKUP(D308,Budget!$C:$E,3,FALSE()),"⚠ Add to Budget"))</f>
        <v/>
      </c>
      <c r="H308" s="57"/>
    </row>
    <row r="309" customFormat="false" ht="16.5" hidden="false" customHeight="true" outlineLevel="0" collapsed="false">
      <c r="B309" s="58"/>
      <c r="C309" s="55" t="str">
        <f aca="false">IF(B309="","",TEXT(B309,"yyyy-mm"))</f>
        <v/>
      </c>
      <c r="D309" s="32"/>
      <c r="E309" s="26"/>
      <c r="F309" s="52"/>
      <c r="G309" s="55" t="str">
        <f aca="false">IF(D309="","",IFERROR(VLOOKUP(D309,Budget!$C:$E,3,FALSE()),"⚠ Add to Budget"))</f>
        <v/>
      </c>
      <c r="H309" s="56"/>
    </row>
    <row r="310" customFormat="false" ht="16.5" hidden="false" customHeight="true" outlineLevel="0" collapsed="false">
      <c r="B310" s="59"/>
      <c r="C310" s="55" t="str">
        <f aca="false">IF(B310="","",TEXT(B310,"yyyy-mm"))</f>
        <v/>
      </c>
      <c r="D310" s="34"/>
      <c r="E310" s="35"/>
      <c r="F310" s="53"/>
      <c r="G310" s="55" t="str">
        <f aca="false">IF(D310="","",IFERROR(VLOOKUP(D310,Budget!$C:$E,3,FALSE()),"⚠ Add to Budget"))</f>
        <v/>
      </c>
      <c r="H310" s="57"/>
    </row>
    <row r="311" customFormat="false" ht="16.5" hidden="false" customHeight="true" outlineLevel="0" collapsed="false">
      <c r="B311" s="58"/>
      <c r="C311" s="55" t="str">
        <f aca="false">IF(B311="","",TEXT(B311,"yyyy-mm"))</f>
        <v/>
      </c>
      <c r="D311" s="32"/>
      <c r="E311" s="26"/>
      <c r="F311" s="52"/>
      <c r="G311" s="55" t="str">
        <f aca="false">IF(D311="","",IFERROR(VLOOKUP(D311,Budget!$C:$E,3,FALSE()),"⚠ Add to Budget"))</f>
        <v/>
      </c>
      <c r="H311" s="56"/>
    </row>
    <row r="312" customFormat="false" ht="16.5" hidden="false" customHeight="true" outlineLevel="0" collapsed="false">
      <c r="B312" s="59"/>
      <c r="C312" s="55" t="str">
        <f aca="false">IF(B312="","",TEXT(B312,"yyyy-mm"))</f>
        <v/>
      </c>
      <c r="D312" s="34"/>
      <c r="E312" s="35"/>
      <c r="F312" s="53"/>
      <c r="G312" s="55" t="str">
        <f aca="false">IF(D312="","",IFERROR(VLOOKUP(D312,Budget!$C:$E,3,FALSE()),"⚠ Add to Budget"))</f>
        <v/>
      </c>
      <c r="H312" s="57"/>
    </row>
    <row r="313" customFormat="false" ht="16.5" hidden="false" customHeight="true" outlineLevel="0" collapsed="false">
      <c r="B313" s="58"/>
      <c r="C313" s="55" t="str">
        <f aca="false">IF(B313="","",TEXT(B313,"yyyy-mm"))</f>
        <v/>
      </c>
      <c r="D313" s="32"/>
      <c r="E313" s="26"/>
      <c r="F313" s="52"/>
      <c r="G313" s="55" t="str">
        <f aca="false">IF(D313="","",IFERROR(VLOOKUP(D313,Budget!$C:$E,3,FALSE()),"⚠ Add to Budget"))</f>
        <v/>
      </c>
      <c r="H313" s="56"/>
    </row>
    <row r="314" customFormat="false" ht="16.5" hidden="false" customHeight="true" outlineLevel="0" collapsed="false">
      <c r="B314" s="59"/>
      <c r="C314" s="55" t="str">
        <f aca="false">IF(B314="","",TEXT(B314,"yyyy-mm"))</f>
        <v/>
      </c>
      <c r="D314" s="34"/>
      <c r="E314" s="35"/>
      <c r="F314" s="53"/>
      <c r="G314" s="55" t="str">
        <f aca="false">IF(D314="","",IFERROR(VLOOKUP(D314,Budget!$C:$E,3,FALSE()),"⚠ Add to Budget"))</f>
        <v/>
      </c>
      <c r="H314" s="57"/>
    </row>
    <row r="315" customFormat="false" ht="16.5" hidden="false" customHeight="true" outlineLevel="0" collapsed="false">
      <c r="B315" s="58"/>
      <c r="C315" s="55" t="str">
        <f aca="false">IF(B315="","",TEXT(B315,"yyyy-mm"))</f>
        <v/>
      </c>
      <c r="D315" s="32"/>
      <c r="E315" s="26"/>
      <c r="F315" s="52"/>
      <c r="G315" s="55" t="str">
        <f aca="false">IF(D315="","",IFERROR(VLOOKUP(D315,Budget!$C:$E,3,FALSE()),"⚠ Add to Budget"))</f>
        <v/>
      </c>
      <c r="H315" s="56"/>
    </row>
    <row r="316" customFormat="false" ht="16.5" hidden="false" customHeight="true" outlineLevel="0" collapsed="false">
      <c r="B316" s="59"/>
      <c r="C316" s="55" t="str">
        <f aca="false">IF(B316="","",TEXT(B316,"yyyy-mm"))</f>
        <v/>
      </c>
      <c r="D316" s="34"/>
      <c r="E316" s="35"/>
      <c r="F316" s="53"/>
      <c r="G316" s="55" t="str">
        <f aca="false">IF(D316="","",IFERROR(VLOOKUP(D316,Budget!$C:$E,3,FALSE()),"⚠ Add to Budget"))</f>
        <v/>
      </c>
      <c r="H316" s="57"/>
    </row>
    <row r="317" customFormat="false" ht="16.5" hidden="false" customHeight="true" outlineLevel="0" collapsed="false">
      <c r="B317" s="58"/>
      <c r="C317" s="55" t="str">
        <f aca="false">IF(B317="","",TEXT(B317,"yyyy-mm"))</f>
        <v/>
      </c>
      <c r="D317" s="32"/>
      <c r="E317" s="26"/>
      <c r="F317" s="52"/>
      <c r="G317" s="55" t="str">
        <f aca="false">IF(D317="","",IFERROR(VLOOKUP(D317,Budget!$C:$E,3,FALSE()),"⚠ Add to Budget"))</f>
        <v/>
      </c>
      <c r="H317" s="56"/>
    </row>
    <row r="318" customFormat="false" ht="16.5" hidden="false" customHeight="true" outlineLevel="0" collapsed="false">
      <c r="B318" s="59"/>
      <c r="C318" s="55" t="str">
        <f aca="false">IF(B318="","",TEXT(B318,"yyyy-mm"))</f>
        <v/>
      </c>
      <c r="D318" s="34"/>
      <c r="E318" s="35"/>
      <c r="F318" s="53"/>
      <c r="G318" s="55" t="str">
        <f aca="false">IF(D318="","",IFERROR(VLOOKUP(D318,Budget!$C:$E,3,FALSE()),"⚠ Add to Budget"))</f>
        <v/>
      </c>
      <c r="H318" s="57"/>
    </row>
    <row r="319" customFormat="false" ht="16.5" hidden="false" customHeight="true" outlineLevel="0" collapsed="false">
      <c r="B319" s="58"/>
      <c r="C319" s="55" t="str">
        <f aca="false">IF(B319="","",TEXT(B319,"yyyy-mm"))</f>
        <v/>
      </c>
      <c r="D319" s="32"/>
      <c r="E319" s="26"/>
      <c r="F319" s="52"/>
      <c r="G319" s="55" t="str">
        <f aca="false">IF(D319="","",IFERROR(VLOOKUP(D319,Budget!$C:$E,3,FALSE()),"⚠ Add to Budget"))</f>
        <v/>
      </c>
      <c r="H319" s="56"/>
    </row>
    <row r="320" customFormat="false" ht="16.5" hidden="false" customHeight="true" outlineLevel="0" collapsed="false">
      <c r="B320" s="59"/>
      <c r="C320" s="55" t="str">
        <f aca="false">IF(B320="","",TEXT(B320,"yyyy-mm"))</f>
        <v/>
      </c>
      <c r="D320" s="34"/>
      <c r="E320" s="35"/>
      <c r="F320" s="53"/>
      <c r="G320" s="55" t="str">
        <f aca="false">IF(D320="","",IFERROR(VLOOKUP(D320,Budget!$C:$E,3,FALSE()),"⚠ Add to Budget"))</f>
        <v/>
      </c>
      <c r="H320" s="57"/>
    </row>
    <row r="321" customFormat="false" ht="16.5" hidden="false" customHeight="true" outlineLevel="0" collapsed="false">
      <c r="B321" s="58"/>
      <c r="C321" s="55" t="str">
        <f aca="false">IF(B321="","",TEXT(B321,"yyyy-mm"))</f>
        <v/>
      </c>
      <c r="D321" s="32"/>
      <c r="E321" s="26"/>
      <c r="F321" s="52"/>
      <c r="G321" s="55" t="str">
        <f aca="false">IF(D321="","",IFERROR(VLOOKUP(D321,Budget!$C:$E,3,FALSE()),"⚠ Add to Budget"))</f>
        <v/>
      </c>
      <c r="H321" s="56"/>
    </row>
    <row r="322" customFormat="false" ht="16.5" hidden="false" customHeight="true" outlineLevel="0" collapsed="false">
      <c r="B322" s="59"/>
      <c r="C322" s="55" t="str">
        <f aca="false">IF(B322="","",TEXT(B322,"yyyy-mm"))</f>
        <v/>
      </c>
      <c r="D322" s="34"/>
      <c r="E322" s="35"/>
      <c r="F322" s="53"/>
      <c r="G322" s="55" t="str">
        <f aca="false">IF(D322="","",IFERROR(VLOOKUP(D322,Budget!$C:$E,3,FALSE()),"⚠ Add to Budget"))</f>
        <v/>
      </c>
      <c r="H322" s="57"/>
    </row>
    <row r="323" customFormat="false" ht="16.5" hidden="false" customHeight="true" outlineLevel="0" collapsed="false">
      <c r="B323" s="58"/>
      <c r="C323" s="55" t="str">
        <f aca="false">IF(B323="","",TEXT(B323,"yyyy-mm"))</f>
        <v/>
      </c>
      <c r="D323" s="32"/>
      <c r="E323" s="26"/>
      <c r="F323" s="52"/>
      <c r="G323" s="55" t="str">
        <f aca="false">IF(D323="","",IFERROR(VLOOKUP(D323,Budget!$C:$E,3,FALSE()),"⚠ Add to Budget"))</f>
        <v/>
      </c>
      <c r="H323" s="56"/>
    </row>
    <row r="324" customFormat="false" ht="16.5" hidden="false" customHeight="true" outlineLevel="0" collapsed="false">
      <c r="B324" s="59"/>
      <c r="C324" s="55" t="str">
        <f aca="false">IF(B324="","",TEXT(B324,"yyyy-mm"))</f>
        <v/>
      </c>
      <c r="D324" s="34"/>
      <c r="E324" s="35"/>
      <c r="F324" s="53"/>
      <c r="G324" s="55" t="str">
        <f aca="false">IF(D324="","",IFERROR(VLOOKUP(D324,Budget!$C:$E,3,FALSE()),"⚠ Add to Budget"))</f>
        <v/>
      </c>
      <c r="H324" s="57"/>
    </row>
    <row r="325" customFormat="false" ht="16.5" hidden="false" customHeight="true" outlineLevel="0" collapsed="false">
      <c r="B325" s="58"/>
      <c r="C325" s="55" t="str">
        <f aca="false">IF(B325="","",TEXT(B325,"yyyy-mm"))</f>
        <v/>
      </c>
      <c r="D325" s="32"/>
      <c r="E325" s="26"/>
      <c r="F325" s="52"/>
      <c r="G325" s="55" t="str">
        <f aca="false">IF(D325="","",IFERROR(VLOOKUP(D325,Budget!$C:$E,3,FALSE()),"⚠ Add to Budget"))</f>
        <v/>
      </c>
      <c r="H325" s="56"/>
    </row>
    <row r="326" customFormat="false" ht="16.5" hidden="false" customHeight="true" outlineLevel="0" collapsed="false">
      <c r="B326" s="59"/>
      <c r="C326" s="55" t="str">
        <f aca="false">IF(B326="","",TEXT(B326,"yyyy-mm"))</f>
        <v/>
      </c>
      <c r="D326" s="34"/>
      <c r="E326" s="35"/>
      <c r="F326" s="53"/>
      <c r="G326" s="55" t="str">
        <f aca="false">IF(D326="","",IFERROR(VLOOKUP(D326,Budget!$C:$E,3,FALSE()),"⚠ Add to Budget"))</f>
        <v/>
      </c>
      <c r="H326" s="57"/>
    </row>
    <row r="327" customFormat="false" ht="16.5" hidden="false" customHeight="true" outlineLevel="0" collapsed="false">
      <c r="B327" s="58"/>
      <c r="C327" s="55" t="str">
        <f aca="false">IF(B327="","",TEXT(B327,"yyyy-mm"))</f>
        <v/>
      </c>
      <c r="D327" s="32"/>
      <c r="E327" s="26"/>
      <c r="F327" s="52"/>
      <c r="G327" s="55" t="str">
        <f aca="false">IF(D327="","",IFERROR(VLOOKUP(D327,Budget!$C:$E,3,FALSE()),"⚠ Add to Budget"))</f>
        <v/>
      </c>
      <c r="H327" s="56"/>
    </row>
    <row r="328" customFormat="false" ht="16.5" hidden="false" customHeight="true" outlineLevel="0" collapsed="false">
      <c r="B328" s="59"/>
      <c r="C328" s="55" t="str">
        <f aca="false">IF(B328="","",TEXT(B328,"yyyy-mm"))</f>
        <v/>
      </c>
      <c r="D328" s="34"/>
      <c r="E328" s="35"/>
      <c r="F328" s="53"/>
      <c r="G328" s="55" t="str">
        <f aca="false">IF(D328="","",IFERROR(VLOOKUP(D328,Budget!$C:$E,3,FALSE()),"⚠ Add to Budget"))</f>
        <v/>
      </c>
      <c r="H328" s="57"/>
    </row>
    <row r="329" customFormat="false" ht="16.5" hidden="false" customHeight="true" outlineLevel="0" collapsed="false">
      <c r="B329" s="58"/>
      <c r="C329" s="55" t="str">
        <f aca="false">IF(B329="","",TEXT(B329,"yyyy-mm"))</f>
        <v/>
      </c>
      <c r="D329" s="32"/>
      <c r="E329" s="26"/>
      <c r="F329" s="52"/>
      <c r="G329" s="55" t="str">
        <f aca="false">IF(D329="","",IFERROR(VLOOKUP(D329,Budget!$C:$E,3,FALSE()),"⚠ Add to Budget"))</f>
        <v/>
      </c>
      <c r="H329" s="56"/>
    </row>
    <row r="330" customFormat="false" ht="16.5" hidden="false" customHeight="true" outlineLevel="0" collapsed="false">
      <c r="B330" s="59"/>
      <c r="C330" s="55" t="str">
        <f aca="false">IF(B330="","",TEXT(B330,"yyyy-mm"))</f>
        <v/>
      </c>
      <c r="D330" s="34"/>
      <c r="E330" s="35"/>
      <c r="F330" s="53"/>
      <c r="G330" s="55" t="str">
        <f aca="false">IF(D330="","",IFERROR(VLOOKUP(D330,Budget!$C:$E,3,FALSE()),"⚠ Add to Budget"))</f>
        <v/>
      </c>
      <c r="H330" s="57"/>
    </row>
    <row r="331" customFormat="false" ht="16.5" hidden="false" customHeight="true" outlineLevel="0" collapsed="false">
      <c r="B331" s="58"/>
      <c r="C331" s="55" t="str">
        <f aca="false">IF(B331="","",TEXT(B331,"yyyy-mm"))</f>
        <v/>
      </c>
      <c r="D331" s="32"/>
      <c r="E331" s="26"/>
      <c r="F331" s="52"/>
      <c r="G331" s="55" t="str">
        <f aca="false">IF(D331="","",IFERROR(VLOOKUP(D331,Budget!$C:$E,3,FALSE()),"⚠ Add to Budget"))</f>
        <v/>
      </c>
      <c r="H331" s="56"/>
    </row>
    <row r="332" customFormat="false" ht="16.5" hidden="false" customHeight="true" outlineLevel="0" collapsed="false">
      <c r="B332" s="59"/>
      <c r="C332" s="55" t="str">
        <f aca="false">IF(B332="","",TEXT(B332,"yyyy-mm"))</f>
        <v/>
      </c>
      <c r="D332" s="34"/>
      <c r="E332" s="35"/>
      <c r="F332" s="53"/>
      <c r="G332" s="55" t="str">
        <f aca="false">IF(D332="","",IFERROR(VLOOKUP(D332,Budget!$C:$E,3,FALSE()),"⚠ Add to Budget"))</f>
        <v/>
      </c>
      <c r="H332" s="57"/>
    </row>
    <row r="333" customFormat="false" ht="16.5" hidden="false" customHeight="true" outlineLevel="0" collapsed="false">
      <c r="B333" s="58"/>
      <c r="C333" s="55" t="str">
        <f aca="false">IF(B333="","",TEXT(B333,"yyyy-mm"))</f>
        <v/>
      </c>
      <c r="D333" s="32"/>
      <c r="E333" s="26"/>
      <c r="F333" s="52"/>
      <c r="G333" s="55" t="str">
        <f aca="false">IF(D333="","",IFERROR(VLOOKUP(D333,Budget!$C:$E,3,FALSE()),"⚠ Add to Budget"))</f>
        <v/>
      </c>
      <c r="H333" s="56"/>
    </row>
    <row r="334" customFormat="false" ht="16.5" hidden="false" customHeight="true" outlineLevel="0" collapsed="false">
      <c r="B334" s="59"/>
      <c r="C334" s="55" t="str">
        <f aca="false">IF(B334="","",TEXT(B334,"yyyy-mm"))</f>
        <v/>
      </c>
      <c r="D334" s="34"/>
      <c r="E334" s="35"/>
      <c r="F334" s="53"/>
      <c r="G334" s="55" t="str">
        <f aca="false">IF(D334="","",IFERROR(VLOOKUP(D334,Budget!$C:$E,3,FALSE()),"⚠ Add to Budget"))</f>
        <v/>
      </c>
      <c r="H334" s="57"/>
    </row>
    <row r="335" customFormat="false" ht="16.5" hidden="false" customHeight="true" outlineLevel="0" collapsed="false">
      <c r="B335" s="58"/>
      <c r="C335" s="55" t="str">
        <f aca="false">IF(B335="","",TEXT(B335,"yyyy-mm"))</f>
        <v/>
      </c>
      <c r="D335" s="32"/>
      <c r="E335" s="26"/>
      <c r="F335" s="52"/>
      <c r="G335" s="55" t="str">
        <f aca="false">IF(D335="","",IFERROR(VLOOKUP(D335,Budget!$C:$E,3,FALSE()),"⚠ Add to Budget"))</f>
        <v/>
      </c>
      <c r="H335" s="56"/>
    </row>
    <row r="336" customFormat="false" ht="16.5" hidden="false" customHeight="true" outlineLevel="0" collapsed="false">
      <c r="B336" s="59"/>
      <c r="C336" s="55" t="str">
        <f aca="false">IF(B336="","",TEXT(B336,"yyyy-mm"))</f>
        <v/>
      </c>
      <c r="D336" s="34"/>
      <c r="E336" s="35"/>
      <c r="F336" s="53"/>
      <c r="G336" s="55" t="str">
        <f aca="false">IF(D336="","",IFERROR(VLOOKUP(D336,Budget!$C:$E,3,FALSE()),"⚠ Add to Budget"))</f>
        <v/>
      </c>
      <c r="H336" s="57"/>
    </row>
    <row r="337" customFormat="false" ht="16.5" hidden="false" customHeight="true" outlineLevel="0" collapsed="false">
      <c r="B337" s="58"/>
      <c r="C337" s="55" t="str">
        <f aca="false">IF(B337="","",TEXT(B337,"yyyy-mm"))</f>
        <v/>
      </c>
      <c r="D337" s="32"/>
      <c r="E337" s="26"/>
      <c r="F337" s="52"/>
      <c r="G337" s="55" t="str">
        <f aca="false">IF(D337="","",IFERROR(VLOOKUP(D337,Budget!$C:$E,3,FALSE()),"⚠ Add to Budget"))</f>
        <v/>
      </c>
      <c r="H337" s="56"/>
    </row>
    <row r="338" customFormat="false" ht="16.5" hidden="false" customHeight="true" outlineLevel="0" collapsed="false">
      <c r="B338" s="59"/>
      <c r="C338" s="55" t="str">
        <f aca="false">IF(B338="","",TEXT(B338,"yyyy-mm"))</f>
        <v/>
      </c>
      <c r="D338" s="34"/>
      <c r="E338" s="35"/>
      <c r="F338" s="53"/>
      <c r="G338" s="55" t="str">
        <f aca="false">IF(D338="","",IFERROR(VLOOKUP(D338,Budget!$C:$E,3,FALSE()),"⚠ Add to Budget"))</f>
        <v/>
      </c>
      <c r="H338" s="57"/>
    </row>
    <row r="339" customFormat="false" ht="16.5" hidden="false" customHeight="true" outlineLevel="0" collapsed="false">
      <c r="B339" s="58"/>
      <c r="C339" s="55" t="str">
        <f aca="false">IF(B339="","",TEXT(B339,"yyyy-mm"))</f>
        <v/>
      </c>
      <c r="D339" s="32"/>
      <c r="E339" s="26"/>
      <c r="F339" s="52"/>
      <c r="G339" s="55" t="str">
        <f aca="false">IF(D339="","",IFERROR(VLOOKUP(D339,Budget!$C:$E,3,FALSE()),"⚠ Add to Budget"))</f>
        <v/>
      </c>
      <c r="H339" s="56"/>
    </row>
    <row r="340" customFormat="false" ht="16.5" hidden="false" customHeight="true" outlineLevel="0" collapsed="false">
      <c r="B340" s="59"/>
      <c r="C340" s="55" t="str">
        <f aca="false">IF(B340="","",TEXT(B340,"yyyy-mm"))</f>
        <v/>
      </c>
      <c r="D340" s="34"/>
      <c r="E340" s="35"/>
      <c r="F340" s="53"/>
      <c r="G340" s="55" t="str">
        <f aca="false">IF(D340="","",IFERROR(VLOOKUP(D340,Budget!$C:$E,3,FALSE()),"⚠ Add to Budget"))</f>
        <v/>
      </c>
      <c r="H340" s="57"/>
    </row>
    <row r="341" customFormat="false" ht="16.5" hidden="false" customHeight="true" outlineLevel="0" collapsed="false">
      <c r="B341" s="58"/>
      <c r="C341" s="55" t="str">
        <f aca="false">IF(B341="","",TEXT(B341,"yyyy-mm"))</f>
        <v/>
      </c>
      <c r="D341" s="32"/>
      <c r="E341" s="26"/>
      <c r="F341" s="52"/>
      <c r="G341" s="55" t="str">
        <f aca="false">IF(D341="","",IFERROR(VLOOKUP(D341,Budget!$C:$E,3,FALSE()),"⚠ Add to Budget"))</f>
        <v/>
      </c>
      <c r="H341" s="56"/>
    </row>
    <row r="342" customFormat="false" ht="16.5" hidden="false" customHeight="true" outlineLevel="0" collapsed="false">
      <c r="B342" s="59"/>
      <c r="C342" s="55" t="str">
        <f aca="false">IF(B342="","",TEXT(B342,"yyyy-mm"))</f>
        <v/>
      </c>
      <c r="D342" s="34"/>
      <c r="E342" s="35"/>
      <c r="F342" s="53"/>
      <c r="G342" s="55" t="str">
        <f aca="false">IF(D342="","",IFERROR(VLOOKUP(D342,Budget!$C:$E,3,FALSE()),"⚠ Add to Budget"))</f>
        <v/>
      </c>
      <c r="H342" s="57"/>
    </row>
    <row r="343" customFormat="false" ht="16.5" hidden="false" customHeight="true" outlineLevel="0" collapsed="false">
      <c r="B343" s="58"/>
      <c r="C343" s="55" t="str">
        <f aca="false">IF(B343="","",TEXT(B343,"yyyy-mm"))</f>
        <v/>
      </c>
      <c r="D343" s="32"/>
      <c r="E343" s="26"/>
      <c r="F343" s="52"/>
      <c r="G343" s="55" t="str">
        <f aca="false">IF(D343="","",IFERROR(VLOOKUP(D343,Budget!$C:$E,3,FALSE()),"⚠ Add to Budget"))</f>
        <v/>
      </c>
      <c r="H343" s="56"/>
    </row>
    <row r="344" customFormat="false" ht="16.5" hidden="false" customHeight="true" outlineLevel="0" collapsed="false">
      <c r="B344" s="59"/>
      <c r="C344" s="55" t="str">
        <f aca="false">IF(B344="","",TEXT(B344,"yyyy-mm"))</f>
        <v/>
      </c>
      <c r="D344" s="34"/>
      <c r="E344" s="35"/>
      <c r="F344" s="53"/>
      <c r="G344" s="55" t="str">
        <f aca="false">IF(D344="","",IFERROR(VLOOKUP(D344,Budget!$C:$E,3,FALSE()),"⚠ Add to Budget"))</f>
        <v/>
      </c>
      <c r="H344" s="57"/>
    </row>
    <row r="345" customFormat="false" ht="16.5" hidden="false" customHeight="true" outlineLevel="0" collapsed="false">
      <c r="B345" s="58"/>
      <c r="C345" s="55" t="str">
        <f aca="false">IF(B345="","",TEXT(B345,"yyyy-mm"))</f>
        <v/>
      </c>
      <c r="D345" s="32"/>
      <c r="E345" s="26"/>
      <c r="F345" s="52"/>
      <c r="G345" s="55" t="str">
        <f aca="false">IF(D345="","",IFERROR(VLOOKUP(D345,Budget!$C:$E,3,FALSE()),"⚠ Add to Budget"))</f>
        <v/>
      </c>
      <c r="H345" s="56"/>
    </row>
    <row r="346" customFormat="false" ht="16.5" hidden="false" customHeight="true" outlineLevel="0" collapsed="false">
      <c r="B346" s="59"/>
      <c r="C346" s="55" t="str">
        <f aca="false">IF(B346="","",TEXT(B346,"yyyy-mm"))</f>
        <v/>
      </c>
      <c r="D346" s="34"/>
      <c r="E346" s="35"/>
      <c r="F346" s="53"/>
      <c r="G346" s="55" t="str">
        <f aca="false">IF(D346="","",IFERROR(VLOOKUP(D346,Budget!$C:$E,3,FALSE()),"⚠ Add to Budget"))</f>
        <v/>
      </c>
      <c r="H346" s="57"/>
    </row>
    <row r="347" customFormat="false" ht="16.5" hidden="false" customHeight="true" outlineLevel="0" collapsed="false">
      <c r="B347" s="58"/>
      <c r="C347" s="55" t="str">
        <f aca="false">IF(B347="","",TEXT(B347,"yyyy-mm"))</f>
        <v/>
      </c>
      <c r="D347" s="32"/>
      <c r="E347" s="26"/>
      <c r="F347" s="52"/>
      <c r="G347" s="55" t="str">
        <f aca="false">IF(D347="","",IFERROR(VLOOKUP(D347,Budget!$C:$E,3,FALSE()),"⚠ Add to Budget"))</f>
        <v/>
      </c>
      <c r="H347" s="56"/>
    </row>
    <row r="348" customFormat="false" ht="16.5" hidden="false" customHeight="true" outlineLevel="0" collapsed="false">
      <c r="B348" s="59"/>
      <c r="C348" s="55" t="str">
        <f aca="false">IF(B348="","",TEXT(B348,"yyyy-mm"))</f>
        <v/>
      </c>
      <c r="D348" s="34"/>
      <c r="E348" s="35"/>
      <c r="F348" s="53"/>
      <c r="G348" s="55" t="str">
        <f aca="false">IF(D348="","",IFERROR(VLOOKUP(D348,Budget!$C:$E,3,FALSE()),"⚠ Add to Budget"))</f>
        <v/>
      </c>
      <c r="H348" s="57"/>
    </row>
    <row r="349" customFormat="false" ht="16.5" hidden="false" customHeight="true" outlineLevel="0" collapsed="false">
      <c r="B349" s="58"/>
      <c r="C349" s="55" t="str">
        <f aca="false">IF(B349="","",TEXT(B349,"yyyy-mm"))</f>
        <v/>
      </c>
      <c r="D349" s="32"/>
      <c r="E349" s="26"/>
      <c r="F349" s="52"/>
      <c r="G349" s="55" t="str">
        <f aca="false">IF(D349="","",IFERROR(VLOOKUP(D349,Budget!$C:$E,3,FALSE()),"⚠ Add to Budget"))</f>
        <v/>
      </c>
      <c r="H349" s="56"/>
    </row>
    <row r="350" customFormat="false" ht="16.5" hidden="false" customHeight="true" outlineLevel="0" collapsed="false">
      <c r="B350" s="59"/>
      <c r="C350" s="55" t="str">
        <f aca="false">IF(B350="","",TEXT(B350,"yyyy-mm"))</f>
        <v/>
      </c>
      <c r="D350" s="34"/>
      <c r="E350" s="35"/>
      <c r="F350" s="53"/>
      <c r="G350" s="55" t="str">
        <f aca="false">IF(D350="","",IFERROR(VLOOKUP(D350,Budget!$C:$E,3,FALSE()),"⚠ Add to Budget"))</f>
        <v/>
      </c>
      <c r="H350" s="57"/>
    </row>
    <row r="351" customFormat="false" ht="16.5" hidden="false" customHeight="true" outlineLevel="0" collapsed="false">
      <c r="B351" s="58"/>
      <c r="C351" s="55" t="str">
        <f aca="false">IF(B351="","",TEXT(B351,"yyyy-mm"))</f>
        <v/>
      </c>
      <c r="D351" s="32"/>
      <c r="E351" s="26"/>
      <c r="F351" s="52"/>
      <c r="G351" s="55" t="str">
        <f aca="false">IF(D351="","",IFERROR(VLOOKUP(D351,Budget!$C:$E,3,FALSE()),"⚠ Add to Budget"))</f>
        <v/>
      </c>
      <c r="H351" s="56"/>
    </row>
    <row r="352" customFormat="false" ht="16.5" hidden="false" customHeight="true" outlineLevel="0" collapsed="false">
      <c r="B352" s="59"/>
      <c r="C352" s="55" t="str">
        <f aca="false">IF(B352="","",TEXT(B352,"yyyy-mm"))</f>
        <v/>
      </c>
      <c r="D352" s="34"/>
      <c r="E352" s="35"/>
      <c r="F352" s="53"/>
      <c r="G352" s="55" t="str">
        <f aca="false">IF(D352="","",IFERROR(VLOOKUP(D352,Budget!$C:$E,3,FALSE()),"⚠ Add to Budget"))</f>
        <v/>
      </c>
      <c r="H352" s="57"/>
    </row>
    <row r="353" customFormat="false" ht="16.5" hidden="false" customHeight="true" outlineLevel="0" collapsed="false">
      <c r="B353" s="58"/>
      <c r="C353" s="55" t="str">
        <f aca="false">IF(B353="","",TEXT(B353,"yyyy-mm"))</f>
        <v/>
      </c>
      <c r="D353" s="32"/>
      <c r="E353" s="26"/>
      <c r="F353" s="52"/>
      <c r="G353" s="55" t="str">
        <f aca="false">IF(D353="","",IFERROR(VLOOKUP(D353,Budget!$C:$E,3,FALSE()),"⚠ Add to Budget"))</f>
        <v/>
      </c>
      <c r="H353" s="56"/>
    </row>
    <row r="354" customFormat="false" ht="16.5" hidden="false" customHeight="true" outlineLevel="0" collapsed="false">
      <c r="B354" s="59"/>
      <c r="C354" s="55" t="str">
        <f aca="false">IF(B354="","",TEXT(B354,"yyyy-mm"))</f>
        <v/>
      </c>
      <c r="D354" s="34"/>
      <c r="E354" s="35"/>
      <c r="F354" s="53"/>
      <c r="G354" s="55" t="str">
        <f aca="false">IF(D354="","",IFERROR(VLOOKUP(D354,Budget!$C:$E,3,FALSE()),"⚠ Add to Budget"))</f>
        <v/>
      </c>
      <c r="H354" s="57"/>
    </row>
    <row r="355" customFormat="false" ht="16.5" hidden="false" customHeight="true" outlineLevel="0" collapsed="false">
      <c r="B355" s="58"/>
      <c r="C355" s="55" t="str">
        <f aca="false">IF(B355="","",TEXT(B355,"yyyy-mm"))</f>
        <v/>
      </c>
      <c r="D355" s="32"/>
      <c r="E355" s="26"/>
      <c r="F355" s="52"/>
      <c r="G355" s="55" t="str">
        <f aca="false">IF(D355="","",IFERROR(VLOOKUP(D355,Budget!$C:$E,3,FALSE()),"⚠ Add to Budget"))</f>
        <v/>
      </c>
      <c r="H355" s="56"/>
    </row>
    <row r="356" customFormat="false" ht="16.5" hidden="false" customHeight="true" outlineLevel="0" collapsed="false">
      <c r="B356" s="59"/>
      <c r="C356" s="55" t="str">
        <f aca="false">IF(B356="","",TEXT(B356,"yyyy-mm"))</f>
        <v/>
      </c>
      <c r="D356" s="34"/>
      <c r="E356" s="35"/>
      <c r="F356" s="53"/>
      <c r="G356" s="55" t="str">
        <f aca="false">IF(D356="","",IFERROR(VLOOKUP(D356,Budget!$C:$E,3,FALSE()),"⚠ Add to Budget"))</f>
        <v/>
      </c>
      <c r="H356" s="57"/>
    </row>
    <row r="357" customFormat="false" ht="16.5" hidden="false" customHeight="true" outlineLevel="0" collapsed="false">
      <c r="B357" s="58"/>
      <c r="C357" s="55" t="str">
        <f aca="false">IF(B357="","",TEXT(B357,"yyyy-mm"))</f>
        <v/>
      </c>
      <c r="D357" s="32"/>
      <c r="E357" s="26"/>
      <c r="F357" s="52"/>
      <c r="G357" s="55" t="str">
        <f aca="false">IF(D357="","",IFERROR(VLOOKUP(D357,Budget!$C:$E,3,FALSE()),"⚠ Add to Budget"))</f>
        <v/>
      </c>
      <c r="H357" s="56"/>
    </row>
    <row r="358" customFormat="false" ht="16.5" hidden="false" customHeight="true" outlineLevel="0" collapsed="false">
      <c r="B358" s="59"/>
      <c r="C358" s="55" t="str">
        <f aca="false">IF(B358="","",TEXT(B358,"yyyy-mm"))</f>
        <v/>
      </c>
      <c r="D358" s="34"/>
      <c r="E358" s="35"/>
      <c r="F358" s="53"/>
      <c r="G358" s="55" t="str">
        <f aca="false">IF(D358="","",IFERROR(VLOOKUP(D358,Budget!$C:$E,3,FALSE()),"⚠ Add to Budget"))</f>
        <v/>
      </c>
      <c r="H358" s="57"/>
    </row>
    <row r="359" customFormat="false" ht="16.5" hidden="false" customHeight="true" outlineLevel="0" collapsed="false">
      <c r="B359" s="58"/>
      <c r="C359" s="55" t="str">
        <f aca="false">IF(B359="","",TEXT(B359,"yyyy-mm"))</f>
        <v/>
      </c>
      <c r="D359" s="32"/>
      <c r="E359" s="26"/>
      <c r="F359" s="52"/>
      <c r="G359" s="55" t="str">
        <f aca="false">IF(D359="","",IFERROR(VLOOKUP(D359,Budget!$C:$E,3,FALSE()),"⚠ Add to Budget"))</f>
        <v/>
      </c>
      <c r="H359" s="56"/>
    </row>
    <row r="360" customFormat="false" ht="16.5" hidden="false" customHeight="true" outlineLevel="0" collapsed="false">
      <c r="B360" s="59"/>
      <c r="C360" s="55" t="str">
        <f aca="false">IF(B360="","",TEXT(B360,"yyyy-mm"))</f>
        <v/>
      </c>
      <c r="D360" s="34"/>
      <c r="E360" s="35"/>
      <c r="F360" s="53"/>
      <c r="G360" s="55" t="str">
        <f aca="false">IF(D360="","",IFERROR(VLOOKUP(D360,Budget!$C:$E,3,FALSE()),"⚠ Add to Budget"))</f>
        <v/>
      </c>
      <c r="H360" s="57"/>
    </row>
    <row r="361" customFormat="false" ht="16.5" hidden="false" customHeight="true" outlineLevel="0" collapsed="false">
      <c r="B361" s="58"/>
      <c r="C361" s="55" t="str">
        <f aca="false">IF(B361="","",TEXT(B361,"yyyy-mm"))</f>
        <v/>
      </c>
      <c r="D361" s="32"/>
      <c r="E361" s="26"/>
      <c r="F361" s="52"/>
      <c r="G361" s="55" t="str">
        <f aca="false">IF(D361="","",IFERROR(VLOOKUP(D361,Budget!$C:$E,3,FALSE()),"⚠ Add to Budget"))</f>
        <v/>
      </c>
      <c r="H361" s="56"/>
    </row>
    <row r="362" customFormat="false" ht="16.5" hidden="false" customHeight="true" outlineLevel="0" collapsed="false">
      <c r="B362" s="59"/>
      <c r="C362" s="55" t="str">
        <f aca="false">IF(B362="","",TEXT(B362,"yyyy-mm"))</f>
        <v/>
      </c>
      <c r="D362" s="34"/>
      <c r="E362" s="35"/>
      <c r="F362" s="53"/>
      <c r="G362" s="55" t="str">
        <f aca="false">IF(D362="","",IFERROR(VLOOKUP(D362,Budget!$C:$E,3,FALSE()),"⚠ Add to Budget"))</f>
        <v/>
      </c>
      <c r="H362" s="57"/>
    </row>
    <row r="363" customFormat="false" ht="16.5" hidden="false" customHeight="true" outlineLevel="0" collapsed="false">
      <c r="B363" s="58"/>
      <c r="C363" s="55" t="str">
        <f aca="false">IF(B363="","",TEXT(B363,"yyyy-mm"))</f>
        <v/>
      </c>
      <c r="D363" s="32"/>
      <c r="E363" s="26"/>
      <c r="F363" s="52"/>
      <c r="G363" s="55" t="str">
        <f aca="false">IF(D363="","",IFERROR(VLOOKUP(D363,Budget!$C:$E,3,FALSE()),"⚠ Add to Budget"))</f>
        <v/>
      </c>
      <c r="H363" s="56"/>
    </row>
    <row r="364" customFormat="false" ht="16.5" hidden="false" customHeight="true" outlineLevel="0" collapsed="false">
      <c r="B364" s="59"/>
      <c r="C364" s="55" t="str">
        <f aca="false">IF(B364="","",TEXT(B364,"yyyy-mm"))</f>
        <v/>
      </c>
      <c r="D364" s="34"/>
      <c r="E364" s="35"/>
      <c r="F364" s="53"/>
      <c r="G364" s="55" t="str">
        <f aca="false">IF(D364="","",IFERROR(VLOOKUP(D364,Budget!$C:$E,3,FALSE()),"⚠ Add to Budget"))</f>
        <v/>
      </c>
      <c r="H364" s="57"/>
    </row>
    <row r="365" customFormat="false" ht="16.5" hidden="false" customHeight="true" outlineLevel="0" collapsed="false">
      <c r="B365" s="58"/>
      <c r="C365" s="55" t="str">
        <f aca="false">IF(B365="","",TEXT(B365,"yyyy-mm"))</f>
        <v/>
      </c>
      <c r="D365" s="32"/>
      <c r="E365" s="26"/>
      <c r="F365" s="52"/>
      <c r="G365" s="55" t="str">
        <f aca="false">IF(D365="","",IFERROR(VLOOKUP(D365,Budget!$C:$E,3,FALSE()),"⚠ Add to Budget"))</f>
        <v/>
      </c>
      <c r="H365" s="56"/>
    </row>
    <row r="366" customFormat="false" ht="16.5" hidden="false" customHeight="true" outlineLevel="0" collapsed="false">
      <c r="B366" s="59"/>
      <c r="C366" s="55" t="str">
        <f aca="false">IF(B366="","",TEXT(B366,"yyyy-mm"))</f>
        <v/>
      </c>
      <c r="D366" s="34"/>
      <c r="E366" s="35"/>
      <c r="F366" s="53"/>
      <c r="G366" s="55" t="str">
        <f aca="false">IF(D366="","",IFERROR(VLOOKUP(D366,Budget!$C:$E,3,FALSE()),"⚠ Add to Budget"))</f>
        <v/>
      </c>
      <c r="H366" s="57"/>
    </row>
    <row r="367" customFormat="false" ht="16.5" hidden="false" customHeight="true" outlineLevel="0" collapsed="false">
      <c r="B367" s="58"/>
      <c r="C367" s="55" t="str">
        <f aca="false">IF(B367="","",TEXT(B367,"yyyy-mm"))</f>
        <v/>
      </c>
      <c r="D367" s="32"/>
      <c r="E367" s="26"/>
      <c r="F367" s="52"/>
      <c r="G367" s="55" t="str">
        <f aca="false">IF(D367="","",IFERROR(VLOOKUP(D367,Budget!$C:$E,3,FALSE()),"⚠ Add to Budget"))</f>
        <v/>
      </c>
      <c r="H367" s="56"/>
    </row>
    <row r="368" customFormat="false" ht="16.5" hidden="false" customHeight="true" outlineLevel="0" collapsed="false">
      <c r="B368" s="59"/>
      <c r="C368" s="55" t="str">
        <f aca="false">IF(B368="","",TEXT(B368,"yyyy-mm"))</f>
        <v/>
      </c>
      <c r="D368" s="34"/>
      <c r="E368" s="35"/>
      <c r="F368" s="53"/>
      <c r="G368" s="55" t="str">
        <f aca="false">IF(D368="","",IFERROR(VLOOKUP(D368,Budget!$C:$E,3,FALSE()),"⚠ Add to Budget"))</f>
        <v/>
      </c>
      <c r="H368" s="57"/>
    </row>
    <row r="369" customFormat="false" ht="16.5" hidden="false" customHeight="true" outlineLevel="0" collapsed="false">
      <c r="B369" s="58"/>
      <c r="C369" s="55" t="str">
        <f aca="false">IF(B369="","",TEXT(B369,"yyyy-mm"))</f>
        <v/>
      </c>
      <c r="D369" s="32"/>
      <c r="E369" s="26"/>
      <c r="F369" s="52"/>
      <c r="G369" s="55" t="str">
        <f aca="false">IF(D369="","",IFERROR(VLOOKUP(D369,Budget!$C:$E,3,FALSE()),"⚠ Add to Budget"))</f>
        <v/>
      </c>
      <c r="H369" s="56"/>
    </row>
    <row r="370" customFormat="false" ht="16.5" hidden="false" customHeight="true" outlineLevel="0" collapsed="false">
      <c r="B370" s="59"/>
      <c r="C370" s="55" t="str">
        <f aca="false">IF(B370="","",TEXT(B370,"yyyy-mm"))</f>
        <v/>
      </c>
      <c r="D370" s="34"/>
      <c r="E370" s="35"/>
      <c r="F370" s="53"/>
      <c r="G370" s="55" t="str">
        <f aca="false">IF(D370="","",IFERROR(VLOOKUP(D370,Budget!$C:$E,3,FALSE()),"⚠ Add to Budget"))</f>
        <v/>
      </c>
      <c r="H370" s="57"/>
    </row>
    <row r="371" customFormat="false" ht="16.5" hidden="false" customHeight="true" outlineLevel="0" collapsed="false">
      <c r="B371" s="58"/>
      <c r="C371" s="55" t="str">
        <f aca="false">IF(B371="","",TEXT(B371,"yyyy-mm"))</f>
        <v/>
      </c>
      <c r="D371" s="32"/>
      <c r="E371" s="26"/>
      <c r="F371" s="52"/>
      <c r="G371" s="55" t="str">
        <f aca="false">IF(D371="","",IFERROR(VLOOKUP(D371,Budget!$C:$E,3,FALSE()),"⚠ Add to Budget"))</f>
        <v/>
      </c>
      <c r="H371" s="56"/>
    </row>
    <row r="372" customFormat="false" ht="16.5" hidden="false" customHeight="true" outlineLevel="0" collapsed="false">
      <c r="B372" s="59"/>
      <c r="C372" s="55" t="str">
        <f aca="false">IF(B372="","",TEXT(B372,"yyyy-mm"))</f>
        <v/>
      </c>
      <c r="D372" s="34"/>
      <c r="E372" s="35"/>
      <c r="F372" s="53"/>
      <c r="G372" s="55" t="str">
        <f aca="false">IF(D372="","",IFERROR(VLOOKUP(D372,Budget!$C:$E,3,FALSE()),"⚠ Add to Budget"))</f>
        <v/>
      </c>
      <c r="H372" s="57"/>
    </row>
    <row r="373" customFormat="false" ht="16.5" hidden="false" customHeight="true" outlineLevel="0" collapsed="false">
      <c r="B373" s="58"/>
      <c r="C373" s="55" t="str">
        <f aca="false">IF(B373="","",TEXT(B373,"yyyy-mm"))</f>
        <v/>
      </c>
      <c r="D373" s="32"/>
      <c r="E373" s="26"/>
      <c r="F373" s="52"/>
      <c r="G373" s="55" t="str">
        <f aca="false">IF(D373="","",IFERROR(VLOOKUP(D373,Budget!$C:$E,3,FALSE()),"⚠ Add to Budget"))</f>
        <v/>
      </c>
      <c r="H373" s="56"/>
    </row>
    <row r="374" customFormat="false" ht="16.5" hidden="false" customHeight="true" outlineLevel="0" collapsed="false">
      <c r="B374" s="59"/>
      <c r="C374" s="55" t="str">
        <f aca="false">IF(B374="","",TEXT(B374,"yyyy-mm"))</f>
        <v/>
      </c>
      <c r="D374" s="34"/>
      <c r="E374" s="35"/>
      <c r="F374" s="53"/>
      <c r="G374" s="55" t="str">
        <f aca="false">IF(D374="","",IFERROR(VLOOKUP(D374,Budget!$C:$E,3,FALSE()),"⚠ Add to Budget"))</f>
        <v/>
      </c>
      <c r="H374" s="57"/>
    </row>
    <row r="375" customFormat="false" ht="16.5" hidden="false" customHeight="true" outlineLevel="0" collapsed="false">
      <c r="B375" s="58"/>
      <c r="C375" s="55" t="str">
        <f aca="false">IF(B375="","",TEXT(B375,"yyyy-mm"))</f>
        <v/>
      </c>
      <c r="D375" s="32"/>
      <c r="E375" s="26"/>
      <c r="F375" s="52"/>
      <c r="G375" s="55" t="str">
        <f aca="false">IF(D375="","",IFERROR(VLOOKUP(D375,Budget!$C:$E,3,FALSE()),"⚠ Add to Budget"))</f>
        <v/>
      </c>
      <c r="H375" s="56"/>
    </row>
    <row r="376" customFormat="false" ht="16.5" hidden="false" customHeight="true" outlineLevel="0" collapsed="false">
      <c r="B376" s="59"/>
      <c r="C376" s="55" t="str">
        <f aca="false">IF(B376="","",TEXT(B376,"yyyy-mm"))</f>
        <v/>
      </c>
      <c r="D376" s="34"/>
      <c r="E376" s="35"/>
      <c r="F376" s="53"/>
      <c r="G376" s="55" t="str">
        <f aca="false">IF(D376="","",IFERROR(VLOOKUP(D376,Budget!$C:$E,3,FALSE()),"⚠ Add to Budget"))</f>
        <v/>
      </c>
      <c r="H376" s="57"/>
    </row>
    <row r="377" customFormat="false" ht="16.5" hidden="false" customHeight="true" outlineLevel="0" collapsed="false">
      <c r="B377" s="58"/>
      <c r="C377" s="55" t="str">
        <f aca="false">IF(B377="","",TEXT(B377,"yyyy-mm"))</f>
        <v/>
      </c>
      <c r="D377" s="32"/>
      <c r="E377" s="26"/>
      <c r="F377" s="52"/>
      <c r="G377" s="55" t="str">
        <f aca="false">IF(D377="","",IFERROR(VLOOKUP(D377,Budget!$C:$E,3,FALSE()),"⚠ Add to Budget"))</f>
        <v/>
      </c>
      <c r="H377" s="56"/>
    </row>
    <row r="378" customFormat="false" ht="16.5" hidden="false" customHeight="true" outlineLevel="0" collapsed="false">
      <c r="B378" s="59"/>
      <c r="C378" s="55" t="str">
        <f aca="false">IF(B378="","",TEXT(B378,"yyyy-mm"))</f>
        <v/>
      </c>
      <c r="D378" s="34"/>
      <c r="E378" s="35"/>
      <c r="F378" s="53"/>
      <c r="G378" s="55" t="str">
        <f aca="false">IF(D378="","",IFERROR(VLOOKUP(D378,Budget!$C:$E,3,FALSE()),"⚠ Add to Budget"))</f>
        <v/>
      </c>
      <c r="H378" s="57"/>
    </row>
    <row r="379" customFormat="false" ht="16.5" hidden="false" customHeight="true" outlineLevel="0" collapsed="false">
      <c r="B379" s="58"/>
      <c r="C379" s="55" t="str">
        <f aca="false">IF(B379="","",TEXT(B379,"yyyy-mm"))</f>
        <v/>
      </c>
      <c r="D379" s="32"/>
      <c r="E379" s="26"/>
      <c r="F379" s="52"/>
      <c r="G379" s="55" t="str">
        <f aca="false">IF(D379="","",IFERROR(VLOOKUP(D379,Budget!$C:$E,3,FALSE()),"⚠ Add to Budget"))</f>
        <v/>
      </c>
      <c r="H379" s="56"/>
    </row>
    <row r="380" customFormat="false" ht="16.5" hidden="false" customHeight="true" outlineLevel="0" collapsed="false">
      <c r="B380" s="59"/>
      <c r="C380" s="55" t="str">
        <f aca="false">IF(B380="","",TEXT(B380,"yyyy-mm"))</f>
        <v/>
      </c>
      <c r="D380" s="34"/>
      <c r="E380" s="35"/>
      <c r="F380" s="53"/>
      <c r="G380" s="55" t="str">
        <f aca="false">IF(D380="","",IFERROR(VLOOKUP(D380,Budget!$C:$E,3,FALSE()),"⚠ Add to Budget"))</f>
        <v/>
      </c>
      <c r="H380" s="57"/>
    </row>
    <row r="381" customFormat="false" ht="16.5" hidden="false" customHeight="true" outlineLevel="0" collapsed="false">
      <c r="B381" s="58"/>
      <c r="C381" s="55" t="str">
        <f aca="false">IF(B381="","",TEXT(B381,"yyyy-mm"))</f>
        <v/>
      </c>
      <c r="D381" s="32"/>
      <c r="E381" s="26"/>
      <c r="F381" s="52"/>
      <c r="G381" s="55" t="str">
        <f aca="false">IF(D381="","",IFERROR(VLOOKUP(D381,Budget!$C:$E,3,FALSE()),"⚠ Add to Budget"))</f>
        <v/>
      </c>
      <c r="H381" s="56"/>
    </row>
    <row r="382" customFormat="false" ht="16.5" hidden="false" customHeight="true" outlineLevel="0" collapsed="false">
      <c r="B382" s="59"/>
      <c r="C382" s="55" t="str">
        <f aca="false">IF(B382="","",TEXT(B382,"yyyy-mm"))</f>
        <v/>
      </c>
      <c r="D382" s="34"/>
      <c r="E382" s="35"/>
      <c r="F382" s="53"/>
      <c r="G382" s="55" t="str">
        <f aca="false">IF(D382="","",IFERROR(VLOOKUP(D382,Budget!$C:$E,3,FALSE()),"⚠ Add to Budget"))</f>
        <v/>
      </c>
      <c r="H382" s="57"/>
    </row>
    <row r="383" customFormat="false" ht="16.5" hidden="false" customHeight="true" outlineLevel="0" collapsed="false">
      <c r="B383" s="58"/>
      <c r="C383" s="55" t="str">
        <f aca="false">IF(B383="","",TEXT(B383,"yyyy-mm"))</f>
        <v/>
      </c>
      <c r="D383" s="32"/>
      <c r="E383" s="26"/>
      <c r="F383" s="52"/>
      <c r="G383" s="55" t="str">
        <f aca="false">IF(D383="","",IFERROR(VLOOKUP(D383,Budget!$C:$E,3,FALSE()),"⚠ Add to Budget"))</f>
        <v/>
      </c>
      <c r="H383" s="56"/>
    </row>
    <row r="384" customFormat="false" ht="16.5" hidden="false" customHeight="true" outlineLevel="0" collapsed="false">
      <c r="B384" s="59"/>
      <c r="C384" s="55" t="str">
        <f aca="false">IF(B384="","",TEXT(B384,"yyyy-mm"))</f>
        <v/>
      </c>
      <c r="D384" s="34"/>
      <c r="E384" s="35"/>
      <c r="F384" s="53"/>
      <c r="G384" s="55" t="str">
        <f aca="false">IF(D384="","",IFERROR(VLOOKUP(D384,Budget!$C:$E,3,FALSE()),"⚠ Add to Budget"))</f>
        <v/>
      </c>
      <c r="H384" s="57"/>
    </row>
    <row r="385" customFormat="false" ht="16.5" hidden="false" customHeight="true" outlineLevel="0" collapsed="false">
      <c r="B385" s="58"/>
      <c r="C385" s="55" t="str">
        <f aca="false">IF(B385="","",TEXT(B385,"yyyy-mm"))</f>
        <v/>
      </c>
      <c r="D385" s="32"/>
      <c r="E385" s="26"/>
      <c r="F385" s="52"/>
      <c r="G385" s="55" t="str">
        <f aca="false">IF(D385="","",IFERROR(VLOOKUP(D385,Budget!$C:$E,3,FALSE()),"⚠ Add to Budget"))</f>
        <v/>
      </c>
      <c r="H385" s="56"/>
    </row>
    <row r="386" customFormat="false" ht="16.5" hidden="false" customHeight="true" outlineLevel="0" collapsed="false">
      <c r="B386" s="59"/>
      <c r="C386" s="55" t="str">
        <f aca="false">IF(B386="","",TEXT(B386,"yyyy-mm"))</f>
        <v/>
      </c>
      <c r="D386" s="34"/>
      <c r="E386" s="35"/>
      <c r="F386" s="53"/>
      <c r="G386" s="55" t="str">
        <f aca="false">IF(D386="","",IFERROR(VLOOKUP(D386,Budget!$C:$E,3,FALSE()),"⚠ Add to Budget"))</f>
        <v/>
      </c>
      <c r="H386" s="57"/>
    </row>
    <row r="387" customFormat="false" ht="16.5" hidden="false" customHeight="true" outlineLevel="0" collapsed="false">
      <c r="B387" s="58"/>
      <c r="C387" s="55" t="str">
        <f aca="false">IF(B387="","",TEXT(B387,"yyyy-mm"))</f>
        <v/>
      </c>
      <c r="D387" s="32"/>
      <c r="E387" s="26"/>
      <c r="F387" s="52"/>
      <c r="G387" s="55" t="str">
        <f aca="false">IF(D387="","",IFERROR(VLOOKUP(D387,Budget!$C:$E,3,FALSE()),"⚠ Add to Budget"))</f>
        <v/>
      </c>
      <c r="H387" s="56"/>
    </row>
    <row r="388" customFormat="false" ht="16.5" hidden="false" customHeight="true" outlineLevel="0" collapsed="false">
      <c r="B388" s="59"/>
      <c r="C388" s="55" t="str">
        <f aca="false">IF(B388="","",TEXT(B388,"yyyy-mm"))</f>
        <v/>
      </c>
      <c r="D388" s="34"/>
      <c r="E388" s="35"/>
      <c r="F388" s="53"/>
      <c r="G388" s="55" t="str">
        <f aca="false">IF(D388="","",IFERROR(VLOOKUP(D388,Budget!$C:$E,3,FALSE()),"⚠ Add to Budget"))</f>
        <v/>
      </c>
      <c r="H388" s="57"/>
    </row>
    <row r="389" customFormat="false" ht="16.5" hidden="false" customHeight="true" outlineLevel="0" collapsed="false">
      <c r="B389" s="58"/>
      <c r="C389" s="55" t="str">
        <f aca="false">IF(B389="","",TEXT(B389,"yyyy-mm"))</f>
        <v/>
      </c>
      <c r="D389" s="32"/>
      <c r="E389" s="26"/>
      <c r="F389" s="52"/>
      <c r="G389" s="55" t="str">
        <f aca="false">IF(D389="","",IFERROR(VLOOKUP(D389,Budget!$C:$E,3,FALSE()),"⚠ Add to Budget"))</f>
        <v/>
      </c>
      <c r="H389" s="56"/>
    </row>
    <row r="390" customFormat="false" ht="16.5" hidden="false" customHeight="true" outlineLevel="0" collapsed="false">
      <c r="B390" s="59"/>
      <c r="C390" s="55" t="str">
        <f aca="false">IF(B390="","",TEXT(B390,"yyyy-mm"))</f>
        <v/>
      </c>
      <c r="D390" s="34"/>
      <c r="E390" s="35"/>
      <c r="F390" s="53"/>
      <c r="G390" s="55" t="str">
        <f aca="false">IF(D390="","",IFERROR(VLOOKUP(D390,Budget!$C:$E,3,FALSE()),"⚠ Add to Budget"))</f>
        <v/>
      </c>
      <c r="H390" s="57"/>
    </row>
    <row r="391" customFormat="false" ht="16.5" hidden="false" customHeight="true" outlineLevel="0" collapsed="false">
      <c r="B391" s="58"/>
      <c r="C391" s="55" t="str">
        <f aca="false">IF(B391="","",TEXT(B391,"yyyy-mm"))</f>
        <v/>
      </c>
      <c r="D391" s="32"/>
      <c r="E391" s="26"/>
      <c r="F391" s="52"/>
      <c r="G391" s="55" t="str">
        <f aca="false">IF(D391="","",IFERROR(VLOOKUP(D391,Budget!$C:$E,3,FALSE()),"⚠ Add to Budget"))</f>
        <v/>
      </c>
      <c r="H391" s="56"/>
    </row>
    <row r="392" customFormat="false" ht="16.5" hidden="false" customHeight="true" outlineLevel="0" collapsed="false">
      <c r="B392" s="59"/>
      <c r="C392" s="55" t="str">
        <f aca="false">IF(B392="","",TEXT(B392,"yyyy-mm"))</f>
        <v/>
      </c>
      <c r="D392" s="34"/>
      <c r="E392" s="35"/>
      <c r="F392" s="53"/>
      <c r="G392" s="55" t="str">
        <f aca="false">IF(D392="","",IFERROR(VLOOKUP(D392,Budget!$C:$E,3,FALSE()),"⚠ Add to Budget"))</f>
        <v/>
      </c>
      <c r="H392" s="57"/>
    </row>
    <row r="393" customFormat="false" ht="16.5" hidden="false" customHeight="true" outlineLevel="0" collapsed="false">
      <c r="B393" s="58"/>
      <c r="C393" s="55" t="str">
        <f aca="false">IF(B393="","",TEXT(B393,"yyyy-mm"))</f>
        <v/>
      </c>
      <c r="D393" s="32"/>
      <c r="E393" s="26"/>
      <c r="F393" s="52"/>
      <c r="G393" s="55" t="str">
        <f aca="false">IF(D393="","",IFERROR(VLOOKUP(D393,Budget!$C:$E,3,FALSE()),"⚠ Add to Budget"))</f>
        <v/>
      </c>
      <c r="H393" s="56"/>
    </row>
    <row r="394" customFormat="false" ht="16.5" hidden="false" customHeight="true" outlineLevel="0" collapsed="false">
      <c r="B394" s="59"/>
      <c r="C394" s="55" t="str">
        <f aca="false">IF(B394="","",TEXT(B394,"yyyy-mm"))</f>
        <v/>
      </c>
      <c r="D394" s="34"/>
      <c r="E394" s="35"/>
      <c r="F394" s="53"/>
      <c r="G394" s="55" t="str">
        <f aca="false">IF(D394="","",IFERROR(VLOOKUP(D394,Budget!$C:$E,3,FALSE()),"⚠ Add to Budget"))</f>
        <v/>
      </c>
      <c r="H394" s="57"/>
    </row>
    <row r="395" customFormat="false" ht="16.5" hidden="false" customHeight="true" outlineLevel="0" collapsed="false">
      <c r="B395" s="58"/>
      <c r="C395" s="55" t="str">
        <f aca="false">IF(B395="","",TEXT(B395,"yyyy-mm"))</f>
        <v/>
      </c>
      <c r="D395" s="32"/>
      <c r="E395" s="26"/>
      <c r="F395" s="52"/>
      <c r="G395" s="55" t="str">
        <f aca="false">IF(D395="","",IFERROR(VLOOKUP(D395,Budget!$C:$E,3,FALSE()),"⚠ Add to Budget"))</f>
        <v/>
      </c>
      <c r="H395" s="56"/>
    </row>
    <row r="396" customFormat="false" ht="16.5" hidden="false" customHeight="true" outlineLevel="0" collapsed="false">
      <c r="B396" s="59"/>
      <c r="C396" s="55" t="str">
        <f aca="false">IF(B396="","",TEXT(B396,"yyyy-mm"))</f>
        <v/>
      </c>
      <c r="D396" s="34"/>
      <c r="E396" s="35"/>
      <c r="F396" s="53"/>
      <c r="G396" s="55" t="str">
        <f aca="false">IF(D396="","",IFERROR(VLOOKUP(D396,Budget!$C:$E,3,FALSE()),"⚠ Add to Budget"))</f>
        <v/>
      </c>
      <c r="H396" s="57"/>
    </row>
    <row r="397" customFormat="false" ht="16.5" hidden="false" customHeight="true" outlineLevel="0" collapsed="false">
      <c r="B397" s="58"/>
      <c r="C397" s="55" t="str">
        <f aca="false">IF(B397="","",TEXT(B397,"yyyy-mm"))</f>
        <v/>
      </c>
      <c r="D397" s="32"/>
      <c r="E397" s="26"/>
      <c r="F397" s="52"/>
      <c r="G397" s="55" t="str">
        <f aca="false">IF(D397="","",IFERROR(VLOOKUP(D397,Budget!$C:$E,3,FALSE()),"⚠ Add to Budget"))</f>
        <v/>
      </c>
      <c r="H397" s="56"/>
    </row>
    <row r="398" customFormat="false" ht="16.5" hidden="false" customHeight="true" outlineLevel="0" collapsed="false">
      <c r="B398" s="59"/>
      <c r="C398" s="55" t="str">
        <f aca="false">IF(B398="","",TEXT(B398,"yyyy-mm"))</f>
        <v/>
      </c>
      <c r="D398" s="34"/>
      <c r="E398" s="35"/>
      <c r="F398" s="53"/>
      <c r="G398" s="55" t="str">
        <f aca="false">IF(D398="","",IFERROR(VLOOKUP(D398,Budget!$C:$E,3,FALSE()),"⚠ Add to Budget"))</f>
        <v/>
      </c>
      <c r="H398" s="57"/>
    </row>
    <row r="399" customFormat="false" ht="16.5" hidden="false" customHeight="true" outlineLevel="0" collapsed="false">
      <c r="B399" s="58"/>
      <c r="C399" s="55" t="str">
        <f aca="false">IF(B399="","",TEXT(B399,"yyyy-mm"))</f>
        <v/>
      </c>
      <c r="D399" s="32"/>
      <c r="E399" s="26"/>
      <c r="F399" s="52"/>
      <c r="G399" s="55" t="str">
        <f aca="false">IF(D399="","",IFERROR(VLOOKUP(D399,Budget!$C:$E,3,FALSE()),"⚠ Add to Budget"))</f>
        <v/>
      </c>
      <c r="H399" s="56"/>
    </row>
    <row r="400" customFormat="false" ht="16.5" hidden="false" customHeight="true" outlineLevel="0" collapsed="false">
      <c r="B400" s="59"/>
      <c r="C400" s="55" t="str">
        <f aca="false">IF(B400="","",TEXT(B400,"yyyy-mm"))</f>
        <v/>
      </c>
      <c r="D400" s="34"/>
      <c r="E400" s="35"/>
      <c r="F400" s="53"/>
      <c r="G400" s="55" t="str">
        <f aca="false">IF(D400="","",IFERROR(VLOOKUP(D400,Budget!$C:$E,3,FALSE()),"⚠ Add to Budget"))</f>
        <v/>
      </c>
      <c r="H400" s="57"/>
    </row>
    <row r="401" customFormat="false" ht="16.5" hidden="false" customHeight="true" outlineLevel="0" collapsed="false">
      <c r="B401" s="58"/>
      <c r="C401" s="55" t="str">
        <f aca="false">IF(B401="","",TEXT(B401,"yyyy-mm"))</f>
        <v/>
      </c>
      <c r="D401" s="32"/>
      <c r="E401" s="26"/>
      <c r="F401" s="52"/>
      <c r="G401" s="55" t="str">
        <f aca="false">IF(D401="","",IFERROR(VLOOKUP(D401,Budget!$C:$E,3,FALSE()),"⚠ Add to Budget"))</f>
        <v/>
      </c>
      <c r="H401" s="56"/>
    </row>
    <row r="402" customFormat="false" ht="16.5" hidden="false" customHeight="true" outlineLevel="0" collapsed="false">
      <c r="B402" s="59"/>
      <c r="C402" s="55" t="str">
        <f aca="false">IF(B402="","",TEXT(B402,"yyyy-mm"))</f>
        <v/>
      </c>
      <c r="D402" s="34"/>
      <c r="E402" s="35"/>
      <c r="F402" s="53"/>
      <c r="G402" s="55" t="str">
        <f aca="false">IF(D402="","",IFERROR(VLOOKUP(D402,Budget!$C:$E,3,FALSE()),"⚠ Add to Budget"))</f>
        <v/>
      </c>
      <c r="H402" s="57"/>
    </row>
    <row r="403" customFormat="false" ht="16.5" hidden="false" customHeight="true" outlineLevel="0" collapsed="false">
      <c r="B403" s="58"/>
      <c r="C403" s="55" t="str">
        <f aca="false">IF(B403="","",TEXT(B403,"yyyy-mm"))</f>
        <v/>
      </c>
      <c r="D403" s="32"/>
      <c r="E403" s="26"/>
      <c r="F403" s="52"/>
      <c r="G403" s="55" t="str">
        <f aca="false">IF(D403="","",IFERROR(VLOOKUP(D403,Budget!$C:$E,3,FALSE()),"⚠ Add to Budget"))</f>
        <v/>
      </c>
      <c r="H403" s="56"/>
    </row>
    <row r="404" customFormat="false" ht="16.5" hidden="false" customHeight="true" outlineLevel="0" collapsed="false">
      <c r="B404" s="59"/>
      <c r="C404" s="55" t="str">
        <f aca="false">IF(B404="","",TEXT(B404,"yyyy-mm"))</f>
        <v/>
      </c>
      <c r="D404" s="34"/>
      <c r="E404" s="35"/>
      <c r="F404" s="53"/>
      <c r="G404" s="55" t="str">
        <f aca="false">IF(D404="","",IFERROR(VLOOKUP(D404,Budget!$C:$E,3,FALSE()),"⚠ Add to Budget"))</f>
        <v/>
      </c>
      <c r="H404" s="57"/>
    </row>
    <row r="405" customFormat="false" ht="16.5" hidden="false" customHeight="true" outlineLevel="0" collapsed="false">
      <c r="B405" s="58"/>
      <c r="C405" s="55" t="str">
        <f aca="false">IF(B405="","",TEXT(B405,"yyyy-mm"))</f>
        <v/>
      </c>
      <c r="D405" s="32"/>
      <c r="E405" s="26"/>
      <c r="F405" s="52"/>
      <c r="G405" s="55" t="str">
        <f aca="false">IF(D405="","",IFERROR(VLOOKUP(D405,Budget!$C:$E,3,FALSE()),"⚠ Add to Budget"))</f>
        <v/>
      </c>
      <c r="H405" s="56"/>
    </row>
    <row r="406" customFormat="false" ht="16.5" hidden="false" customHeight="true" outlineLevel="0" collapsed="false">
      <c r="B406" s="59"/>
      <c r="C406" s="55" t="str">
        <f aca="false">IF(B406="","",TEXT(B406,"yyyy-mm"))</f>
        <v/>
      </c>
      <c r="D406" s="34"/>
      <c r="E406" s="35"/>
      <c r="F406" s="53"/>
      <c r="G406" s="55" t="str">
        <f aca="false">IF(D406="","",IFERROR(VLOOKUP(D406,Budget!$C:$E,3,FALSE()),"⚠ Add to Budget"))</f>
        <v/>
      </c>
      <c r="H406" s="57"/>
    </row>
    <row r="407" customFormat="false" ht="16.5" hidden="false" customHeight="true" outlineLevel="0" collapsed="false">
      <c r="B407" s="58"/>
      <c r="C407" s="55" t="str">
        <f aca="false">IF(B407="","",TEXT(B407,"yyyy-mm"))</f>
        <v/>
      </c>
      <c r="D407" s="32"/>
      <c r="E407" s="26"/>
      <c r="F407" s="52"/>
      <c r="G407" s="55" t="str">
        <f aca="false">IF(D407="","",IFERROR(VLOOKUP(D407,Budget!$C:$E,3,FALSE()),"⚠ Add to Budget"))</f>
        <v/>
      </c>
      <c r="H407" s="56"/>
    </row>
    <row r="408" customFormat="false" ht="16.5" hidden="false" customHeight="true" outlineLevel="0" collapsed="false">
      <c r="B408" s="59"/>
      <c r="C408" s="55" t="str">
        <f aca="false">IF(B408="","",TEXT(B408,"yyyy-mm"))</f>
        <v/>
      </c>
      <c r="D408" s="34"/>
      <c r="E408" s="35"/>
      <c r="F408" s="53"/>
      <c r="G408" s="55" t="str">
        <f aca="false">IF(D408="","",IFERROR(VLOOKUP(D408,Budget!$C:$E,3,FALSE()),"⚠ Add to Budget"))</f>
        <v/>
      </c>
      <c r="H408" s="57"/>
    </row>
    <row r="409" customFormat="false" ht="16.5" hidden="false" customHeight="true" outlineLevel="0" collapsed="false">
      <c r="B409" s="58"/>
      <c r="C409" s="55" t="str">
        <f aca="false">IF(B409="","",TEXT(B409,"yyyy-mm"))</f>
        <v/>
      </c>
      <c r="D409" s="32"/>
      <c r="E409" s="26"/>
      <c r="F409" s="52"/>
      <c r="G409" s="55" t="str">
        <f aca="false">IF(D409="","",IFERROR(VLOOKUP(D409,Budget!$C:$E,3,FALSE()),"⚠ Add to Budget"))</f>
        <v/>
      </c>
      <c r="H409" s="56"/>
    </row>
    <row r="410" customFormat="false" ht="16.5" hidden="false" customHeight="true" outlineLevel="0" collapsed="false">
      <c r="B410" s="59"/>
      <c r="C410" s="55" t="str">
        <f aca="false">IF(B410="","",TEXT(B410,"yyyy-mm"))</f>
        <v/>
      </c>
      <c r="D410" s="34"/>
      <c r="E410" s="35"/>
      <c r="F410" s="53"/>
      <c r="G410" s="55" t="str">
        <f aca="false">IF(D410="","",IFERROR(VLOOKUP(D410,Budget!$C:$E,3,FALSE()),"⚠ Add to Budget"))</f>
        <v/>
      </c>
      <c r="H410" s="57"/>
    </row>
    <row r="411" customFormat="false" ht="16.5" hidden="false" customHeight="true" outlineLevel="0" collapsed="false">
      <c r="B411" s="58"/>
      <c r="C411" s="55" t="str">
        <f aca="false">IF(B411="","",TEXT(B411,"yyyy-mm"))</f>
        <v/>
      </c>
      <c r="D411" s="32"/>
      <c r="E411" s="26"/>
      <c r="F411" s="52"/>
      <c r="G411" s="55" t="str">
        <f aca="false">IF(D411="","",IFERROR(VLOOKUP(D411,Budget!$C:$E,3,FALSE()),"⚠ Add to Budget"))</f>
        <v/>
      </c>
      <c r="H411" s="56"/>
    </row>
    <row r="412" customFormat="false" ht="16.5" hidden="false" customHeight="true" outlineLevel="0" collapsed="false">
      <c r="B412" s="59"/>
      <c r="C412" s="55" t="str">
        <f aca="false">IF(B412="","",TEXT(B412,"yyyy-mm"))</f>
        <v/>
      </c>
      <c r="D412" s="34"/>
      <c r="E412" s="35"/>
      <c r="F412" s="53"/>
      <c r="G412" s="55" t="str">
        <f aca="false">IF(D412="","",IFERROR(VLOOKUP(D412,Budget!$C:$E,3,FALSE()),"⚠ Add to Budget"))</f>
        <v/>
      </c>
      <c r="H412" s="57"/>
    </row>
    <row r="413" customFormat="false" ht="16.5" hidden="false" customHeight="true" outlineLevel="0" collapsed="false">
      <c r="B413" s="58"/>
      <c r="C413" s="55" t="str">
        <f aca="false">IF(B413="","",TEXT(B413,"yyyy-mm"))</f>
        <v/>
      </c>
      <c r="D413" s="32"/>
      <c r="E413" s="26"/>
      <c r="F413" s="52"/>
      <c r="G413" s="55" t="str">
        <f aca="false">IF(D413="","",IFERROR(VLOOKUP(D413,Budget!$C:$E,3,FALSE()),"⚠ Add to Budget"))</f>
        <v/>
      </c>
      <c r="H413" s="56"/>
    </row>
    <row r="414" customFormat="false" ht="16.5" hidden="false" customHeight="true" outlineLevel="0" collapsed="false">
      <c r="B414" s="59"/>
      <c r="C414" s="55" t="str">
        <f aca="false">IF(B414="","",TEXT(B414,"yyyy-mm"))</f>
        <v/>
      </c>
      <c r="D414" s="34"/>
      <c r="E414" s="35"/>
      <c r="F414" s="53"/>
      <c r="G414" s="55" t="str">
        <f aca="false">IF(D414="","",IFERROR(VLOOKUP(D414,Budget!$C:$E,3,FALSE()),"⚠ Add to Budget"))</f>
        <v/>
      </c>
      <c r="H414" s="57"/>
    </row>
    <row r="415" customFormat="false" ht="16.5" hidden="false" customHeight="true" outlineLevel="0" collapsed="false">
      <c r="B415" s="58"/>
      <c r="C415" s="55" t="str">
        <f aca="false">IF(B415="","",TEXT(B415,"yyyy-mm"))</f>
        <v/>
      </c>
      <c r="D415" s="32"/>
      <c r="E415" s="26"/>
      <c r="F415" s="52"/>
      <c r="G415" s="55" t="str">
        <f aca="false">IF(D415="","",IFERROR(VLOOKUP(D415,Budget!$C:$E,3,FALSE()),"⚠ Add to Budget"))</f>
        <v/>
      </c>
      <c r="H415" s="56"/>
    </row>
    <row r="416" customFormat="false" ht="16.5" hidden="false" customHeight="true" outlineLevel="0" collapsed="false">
      <c r="B416" s="59"/>
      <c r="C416" s="55" t="str">
        <f aca="false">IF(B416="","",TEXT(B416,"yyyy-mm"))</f>
        <v/>
      </c>
      <c r="D416" s="34"/>
      <c r="E416" s="35"/>
      <c r="F416" s="53"/>
      <c r="G416" s="55" t="str">
        <f aca="false">IF(D416="","",IFERROR(VLOOKUP(D416,Budget!$C:$E,3,FALSE()),"⚠ Add to Budget"))</f>
        <v/>
      </c>
      <c r="H416" s="57"/>
    </row>
    <row r="417" customFormat="false" ht="16.5" hidden="false" customHeight="true" outlineLevel="0" collapsed="false">
      <c r="B417" s="58"/>
      <c r="C417" s="55" t="str">
        <f aca="false">IF(B417="","",TEXT(B417,"yyyy-mm"))</f>
        <v/>
      </c>
      <c r="D417" s="32"/>
      <c r="E417" s="26"/>
      <c r="F417" s="52"/>
      <c r="G417" s="55" t="str">
        <f aca="false">IF(D417="","",IFERROR(VLOOKUP(D417,Budget!$C:$E,3,FALSE()),"⚠ Add to Budget"))</f>
        <v/>
      </c>
      <c r="H417" s="56"/>
    </row>
    <row r="418" customFormat="false" ht="16.5" hidden="false" customHeight="true" outlineLevel="0" collapsed="false">
      <c r="B418" s="59"/>
      <c r="C418" s="55" t="str">
        <f aca="false">IF(B418="","",TEXT(B418,"yyyy-mm"))</f>
        <v/>
      </c>
      <c r="D418" s="34"/>
      <c r="E418" s="35"/>
      <c r="F418" s="53"/>
      <c r="G418" s="55" t="str">
        <f aca="false">IF(D418="","",IFERROR(VLOOKUP(D418,Budget!$C:$E,3,FALSE()),"⚠ Add to Budget"))</f>
        <v/>
      </c>
      <c r="H418" s="57"/>
    </row>
    <row r="419" customFormat="false" ht="16.5" hidden="false" customHeight="true" outlineLevel="0" collapsed="false">
      <c r="B419" s="58"/>
      <c r="C419" s="55" t="str">
        <f aca="false">IF(B419="","",TEXT(B419,"yyyy-mm"))</f>
        <v/>
      </c>
      <c r="D419" s="32"/>
      <c r="E419" s="26"/>
      <c r="F419" s="52"/>
      <c r="G419" s="55" t="str">
        <f aca="false">IF(D419="","",IFERROR(VLOOKUP(D419,Budget!$C:$E,3,FALSE()),"⚠ Add to Budget"))</f>
        <v/>
      </c>
      <c r="H419" s="56"/>
    </row>
    <row r="420" customFormat="false" ht="16.5" hidden="false" customHeight="true" outlineLevel="0" collapsed="false">
      <c r="B420" s="59"/>
      <c r="C420" s="55" t="str">
        <f aca="false">IF(B420="","",TEXT(B420,"yyyy-mm"))</f>
        <v/>
      </c>
      <c r="D420" s="34"/>
      <c r="E420" s="35"/>
      <c r="F420" s="53"/>
      <c r="G420" s="55" t="str">
        <f aca="false">IF(D420="","",IFERROR(VLOOKUP(D420,Budget!$C:$E,3,FALSE()),"⚠ Add to Budget"))</f>
        <v/>
      </c>
      <c r="H420" s="57"/>
    </row>
    <row r="421" customFormat="false" ht="16.5" hidden="false" customHeight="true" outlineLevel="0" collapsed="false">
      <c r="B421" s="58"/>
      <c r="C421" s="55" t="str">
        <f aca="false">IF(B421="","",TEXT(B421,"yyyy-mm"))</f>
        <v/>
      </c>
      <c r="D421" s="32"/>
      <c r="E421" s="26"/>
      <c r="F421" s="52"/>
      <c r="G421" s="55" t="str">
        <f aca="false">IF(D421="","",IFERROR(VLOOKUP(D421,Budget!$C:$E,3,FALSE()),"⚠ Add to Budget"))</f>
        <v/>
      </c>
      <c r="H421" s="56"/>
    </row>
    <row r="422" customFormat="false" ht="16.5" hidden="false" customHeight="true" outlineLevel="0" collapsed="false">
      <c r="B422" s="59"/>
      <c r="C422" s="55" t="str">
        <f aca="false">IF(B422="","",TEXT(B422,"yyyy-mm"))</f>
        <v/>
      </c>
      <c r="D422" s="34"/>
      <c r="E422" s="35"/>
      <c r="F422" s="53"/>
      <c r="G422" s="55" t="str">
        <f aca="false">IF(D422="","",IFERROR(VLOOKUP(D422,Budget!$C:$E,3,FALSE()),"⚠ Add to Budget"))</f>
        <v/>
      </c>
      <c r="H422" s="57"/>
    </row>
    <row r="423" customFormat="false" ht="16.5" hidden="false" customHeight="true" outlineLevel="0" collapsed="false">
      <c r="B423" s="58"/>
      <c r="C423" s="55" t="str">
        <f aca="false">IF(B423="","",TEXT(B423,"yyyy-mm"))</f>
        <v/>
      </c>
      <c r="D423" s="32"/>
      <c r="E423" s="26"/>
      <c r="F423" s="52"/>
      <c r="G423" s="55" t="str">
        <f aca="false">IF(D423="","",IFERROR(VLOOKUP(D423,Budget!$C:$E,3,FALSE()),"⚠ Add to Budget"))</f>
        <v/>
      </c>
      <c r="H423" s="56"/>
    </row>
    <row r="424" customFormat="false" ht="16.5" hidden="false" customHeight="true" outlineLevel="0" collapsed="false">
      <c r="B424" s="59"/>
      <c r="C424" s="55" t="str">
        <f aca="false">IF(B424="","",TEXT(B424,"yyyy-mm"))</f>
        <v/>
      </c>
      <c r="D424" s="34"/>
      <c r="E424" s="35"/>
      <c r="F424" s="53"/>
      <c r="G424" s="55" t="str">
        <f aca="false">IF(D424="","",IFERROR(VLOOKUP(D424,Budget!$C:$E,3,FALSE()),"⚠ Add to Budget"))</f>
        <v/>
      </c>
      <c r="H424" s="57"/>
    </row>
    <row r="425" customFormat="false" ht="16.5" hidden="false" customHeight="true" outlineLevel="0" collapsed="false">
      <c r="B425" s="58"/>
      <c r="C425" s="55" t="str">
        <f aca="false">IF(B425="","",TEXT(B425,"yyyy-mm"))</f>
        <v/>
      </c>
      <c r="D425" s="32"/>
      <c r="E425" s="26"/>
      <c r="F425" s="52"/>
      <c r="G425" s="55" t="str">
        <f aca="false">IF(D425="","",IFERROR(VLOOKUP(D425,Budget!$C:$E,3,FALSE()),"⚠ Add to Budget"))</f>
        <v/>
      </c>
      <c r="H425" s="56"/>
    </row>
    <row r="426" customFormat="false" ht="16.5" hidden="false" customHeight="true" outlineLevel="0" collapsed="false">
      <c r="B426" s="59"/>
      <c r="C426" s="55" t="str">
        <f aca="false">IF(B426="","",TEXT(B426,"yyyy-mm"))</f>
        <v/>
      </c>
      <c r="D426" s="34"/>
      <c r="E426" s="35"/>
      <c r="F426" s="53"/>
      <c r="G426" s="55" t="str">
        <f aca="false">IF(D426="","",IFERROR(VLOOKUP(D426,Budget!$C:$E,3,FALSE()),"⚠ Add to Budget"))</f>
        <v/>
      </c>
      <c r="H426" s="57"/>
    </row>
    <row r="427" customFormat="false" ht="16.5" hidden="false" customHeight="true" outlineLevel="0" collapsed="false">
      <c r="B427" s="58"/>
      <c r="C427" s="55" t="str">
        <f aca="false">IF(B427="","",TEXT(B427,"yyyy-mm"))</f>
        <v/>
      </c>
      <c r="D427" s="32"/>
      <c r="E427" s="26"/>
      <c r="F427" s="52"/>
      <c r="G427" s="55" t="str">
        <f aca="false">IF(D427="","",IFERROR(VLOOKUP(D427,Budget!$C:$E,3,FALSE()),"⚠ Add to Budget"))</f>
        <v/>
      </c>
      <c r="H427" s="56"/>
    </row>
    <row r="428" customFormat="false" ht="16.5" hidden="false" customHeight="true" outlineLevel="0" collapsed="false">
      <c r="B428" s="59"/>
      <c r="C428" s="55" t="str">
        <f aca="false">IF(B428="","",TEXT(B428,"yyyy-mm"))</f>
        <v/>
      </c>
      <c r="D428" s="34"/>
      <c r="E428" s="35"/>
      <c r="F428" s="53"/>
      <c r="G428" s="55" t="str">
        <f aca="false">IF(D428="","",IFERROR(VLOOKUP(D428,Budget!$C:$E,3,FALSE()),"⚠ Add to Budget"))</f>
        <v/>
      </c>
      <c r="H428" s="57"/>
    </row>
    <row r="429" customFormat="false" ht="16.5" hidden="false" customHeight="true" outlineLevel="0" collapsed="false">
      <c r="B429" s="58"/>
      <c r="C429" s="55" t="str">
        <f aca="false">IF(B429="","",TEXT(B429,"yyyy-mm"))</f>
        <v/>
      </c>
      <c r="D429" s="32"/>
      <c r="E429" s="26"/>
      <c r="F429" s="52"/>
      <c r="G429" s="55" t="str">
        <f aca="false">IF(D429="","",IFERROR(VLOOKUP(D429,Budget!$C:$E,3,FALSE()),"⚠ Add to Budget"))</f>
        <v/>
      </c>
      <c r="H429" s="56"/>
    </row>
    <row r="430" customFormat="false" ht="16.5" hidden="false" customHeight="true" outlineLevel="0" collapsed="false">
      <c r="B430" s="59"/>
      <c r="C430" s="55" t="str">
        <f aca="false">IF(B430="","",TEXT(B430,"yyyy-mm"))</f>
        <v/>
      </c>
      <c r="D430" s="34"/>
      <c r="E430" s="35"/>
      <c r="F430" s="53"/>
      <c r="G430" s="55" t="str">
        <f aca="false">IF(D430="","",IFERROR(VLOOKUP(D430,Budget!$C:$E,3,FALSE()),"⚠ Add to Budget"))</f>
        <v/>
      </c>
      <c r="H430" s="57"/>
    </row>
    <row r="431" customFormat="false" ht="16.5" hidden="false" customHeight="true" outlineLevel="0" collapsed="false">
      <c r="B431" s="58"/>
      <c r="C431" s="55" t="str">
        <f aca="false">IF(B431="","",TEXT(B431,"yyyy-mm"))</f>
        <v/>
      </c>
      <c r="D431" s="32"/>
      <c r="E431" s="26"/>
      <c r="F431" s="52"/>
      <c r="G431" s="55" t="str">
        <f aca="false">IF(D431="","",IFERROR(VLOOKUP(D431,Budget!$C:$E,3,FALSE()),"⚠ Add to Budget"))</f>
        <v/>
      </c>
      <c r="H431" s="56"/>
    </row>
    <row r="432" customFormat="false" ht="16.5" hidden="false" customHeight="true" outlineLevel="0" collapsed="false">
      <c r="B432" s="59"/>
      <c r="C432" s="55" t="str">
        <f aca="false">IF(B432="","",TEXT(B432,"yyyy-mm"))</f>
        <v/>
      </c>
      <c r="D432" s="34"/>
      <c r="E432" s="35"/>
      <c r="F432" s="53"/>
      <c r="G432" s="55" t="str">
        <f aca="false">IF(D432="","",IFERROR(VLOOKUP(D432,Budget!$C:$E,3,FALSE()),"⚠ Add to Budget"))</f>
        <v/>
      </c>
      <c r="H432" s="57"/>
    </row>
    <row r="433" customFormat="false" ht="16.5" hidden="false" customHeight="true" outlineLevel="0" collapsed="false">
      <c r="B433" s="58"/>
      <c r="C433" s="55" t="str">
        <f aca="false">IF(B433="","",TEXT(B433,"yyyy-mm"))</f>
        <v/>
      </c>
      <c r="D433" s="32"/>
      <c r="E433" s="26"/>
      <c r="F433" s="52"/>
      <c r="G433" s="55" t="str">
        <f aca="false">IF(D433="","",IFERROR(VLOOKUP(D433,Budget!$C:$E,3,FALSE()),"⚠ Add to Budget"))</f>
        <v/>
      </c>
      <c r="H433" s="56"/>
    </row>
    <row r="434" customFormat="false" ht="16.5" hidden="false" customHeight="true" outlineLevel="0" collapsed="false">
      <c r="B434" s="59"/>
      <c r="C434" s="55" t="str">
        <f aca="false">IF(B434="","",TEXT(B434,"yyyy-mm"))</f>
        <v/>
      </c>
      <c r="D434" s="34"/>
      <c r="E434" s="35"/>
      <c r="F434" s="53"/>
      <c r="G434" s="55" t="str">
        <f aca="false">IF(D434="","",IFERROR(VLOOKUP(D434,Budget!$C:$E,3,FALSE()),"⚠ Add to Budget"))</f>
        <v/>
      </c>
      <c r="H434" s="57"/>
    </row>
    <row r="435" customFormat="false" ht="16.5" hidden="false" customHeight="true" outlineLevel="0" collapsed="false">
      <c r="B435" s="58"/>
      <c r="C435" s="55" t="str">
        <f aca="false">IF(B435="","",TEXT(B435,"yyyy-mm"))</f>
        <v/>
      </c>
      <c r="D435" s="32"/>
      <c r="E435" s="26"/>
      <c r="F435" s="52"/>
      <c r="G435" s="55" t="str">
        <f aca="false">IF(D435="","",IFERROR(VLOOKUP(D435,Budget!$C:$E,3,FALSE()),"⚠ Add to Budget"))</f>
        <v/>
      </c>
      <c r="H435" s="56"/>
    </row>
    <row r="436" customFormat="false" ht="16.5" hidden="false" customHeight="true" outlineLevel="0" collapsed="false">
      <c r="B436" s="59"/>
      <c r="C436" s="55" t="str">
        <f aca="false">IF(B436="","",TEXT(B436,"yyyy-mm"))</f>
        <v/>
      </c>
      <c r="D436" s="34"/>
      <c r="E436" s="35"/>
      <c r="F436" s="53"/>
      <c r="G436" s="55" t="str">
        <f aca="false">IF(D436="","",IFERROR(VLOOKUP(D436,Budget!$C:$E,3,FALSE()),"⚠ Add to Budget"))</f>
        <v/>
      </c>
      <c r="H436" s="57"/>
    </row>
    <row r="437" customFormat="false" ht="16.5" hidden="false" customHeight="true" outlineLevel="0" collapsed="false">
      <c r="B437" s="58"/>
      <c r="C437" s="55" t="str">
        <f aca="false">IF(B437="","",TEXT(B437,"yyyy-mm"))</f>
        <v/>
      </c>
      <c r="D437" s="32"/>
      <c r="E437" s="26"/>
      <c r="F437" s="52"/>
      <c r="G437" s="55" t="str">
        <f aca="false">IF(D437="","",IFERROR(VLOOKUP(D437,Budget!$C:$E,3,FALSE()),"⚠ Add to Budget"))</f>
        <v/>
      </c>
      <c r="H437" s="56"/>
    </row>
    <row r="438" customFormat="false" ht="16.5" hidden="false" customHeight="true" outlineLevel="0" collapsed="false">
      <c r="B438" s="59"/>
      <c r="C438" s="55" t="str">
        <f aca="false">IF(B438="","",TEXT(B438,"yyyy-mm"))</f>
        <v/>
      </c>
      <c r="D438" s="34"/>
      <c r="E438" s="35"/>
      <c r="F438" s="53"/>
      <c r="G438" s="55" t="str">
        <f aca="false">IF(D438="","",IFERROR(VLOOKUP(D438,Budget!$C:$E,3,FALSE()),"⚠ Add to Budget"))</f>
        <v/>
      </c>
      <c r="H438" s="57"/>
    </row>
    <row r="439" customFormat="false" ht="16.5" hidden="false" customHeight="true" outlineLevel="0" collapsed="false">
      <c r="B439" s="58"/>
      <c r="C439" s="55" t="str">
        <f aca="false">IF(B439="","",TEXT(B439,"yyyy-mm"))</f>
        <v/>
      </c>
      <c r="D439" s="32"/>
      <c r="E439" s="26"/>
      <c r="F439" s="52"/>
      <c r="G439" s="55" t="str">
        <f aca="false">IF(D439="","",IFERROR(VLOOKUP(D439,Budget!$C:$E,3,FALSE()),"⚠ Add to Budget"))</f>
        <v/>
      </c>
      <c r="H439" s="56"/>
    </row>
    <row r="440" customFormat="false" ht="16.5" hidden="false" customHeight="true" outlineLevel="0" collapsed="false">
      <c r="B440" s="59"/>
      <c r="C440" s="55" t="str">
        <f aca="false">IF(B440="","",TEXT(B440,"yyyy-mm"))</f>
        <v/>
      </c>
      <c r="D440" s="34"/>
      <c r="E440" s="35"/>
      <c r="F440" s="53"/>
      <c r="G440" s="55" t="str">
        <f aca="false">IF(D440="","",IFERROR(VLOOKUP(D440,Budget!$C:$E,3,FALSE()),"⚠ Add to Budget"))</f>
        <v/>
      </c>
      <c r="H440" s="57"/>
    </row>
    <row r="441" customFormat="false" ht="16.5" hidden="false" customHeight="true" outlineLevel="0" collapsed="false">
      <c r="B441" s="58"/>
      <c r="C441" s="55" t="str">
        <f aca="false">IF(B441="","",TEXT(B441,"yyyy-mm"))</f>
        <v/>
      </c>
      <c r="D441" s="32"/>
      <c r="E441" s="26"/>
      <c r="F441" s="52"/>
      <c r="G441" s="55" t="str">
        <f aca="false">IF(D441="","",IFERROR(VLOOKUP(D441,Budget!$C:$E,3,FALSE()),"⚠ Add to Budget"))</f>
        <v/>
      </c>
      <c r="H441" s="56"/>
    </row>
    <row r="442" customFormat="false" ht="16.5" hidden="false" customHeight="true" outlineLevel="0" collapsed="false">
      <c r="B442" s="59"/>
      <c r="C442" s="55" t="str">
        <f aca="false">IF(B442="","",TEXT(B442,"yyyy-mm"))</f>
        <v/>
      </c>
      <c r="D442" s="34"/>
      <c r="E442" s="35"/>
      <c r="F442" s="53"/>
      <c r="G442" s="55" t="str">
        <f aca="false">IF(D442="","",IFERROR(VLOOKUP(D442,Budget!$C:$E,3,FALSE()),"⚠ Add to Budget"))</f>
        <v/>
      </c>
      <c r="H442" s="57"/>
    </row>
    <row r="443" customFormat="false" ht="16.5" hidden="false" customHeight="true" outlineLevel="0" collapsed="false">
      <c r="B443" s="58"/>
      <c r="C443" s="55" t="str">
        <f aca="false">IF(B443="","",TEXT(B443,"yyyy-mm"))</f>
        <v/>
      </c>
      <c r="D443" s="32"/>
      <c r="E443" s="26"/>
      <c r="F443" s="52"/>
      <c r="G443" s="55" t="str">
        <f aca="false">IF(D443="","",IFERROR(VLOOKUP(D443,Budget!$C:$E,3,FALSE()),"⚠ Add to Budget"))</f>
        <v/>
      </c>
      <c r="H443" s="56"/>
    </row>
    <row r="444" customFormat="false" ht="16.5" hidden="false" customHeight="true" outlineLevel="0" collapsed="false">
      <c r="B444" s="59"/>
      <c r="C444" s="55" t="str">
        <f aca="false">IF(B444="","",TEXT(B444,"yyyy-mm"))</f>
        <v/>
      </c>
      <c r="D444" s="34"/>
      <c r="E444" s="35"/>
      <c r="F444" s="53"/>
      <c r="G444" s="55" t="str">
        <f aca="false">IF(D444="","",IFERROR(VLOOKUP(D444,Budget!$C:$E,3,FALSE()),"⚠ Add to Budget"))</f>
        <v/>
      </c>
      <c r="H444" s="57"/>
    </row>
    <row r="445" customFormat="false" ht="16.5" hidden="false" customHeight="true" outlineLevel="0" collapsed="false">
      <c r="B445" s="58"/>
      <c r="C445" s="55" t="str">
        <f aca="false">IF(B445="","",TEXT(B445,"yyyy-mm"))</f>
        <v/>
      </c>
      <c r="D445" s="32"/>
      <c r="E445" s="26"/>
      <c r="F445" s="52"/>
      <c r="G445" s="55" t="str">
        <f aca="false">IF(D445="","",IFERROR(VLOOKUP(D445,Budget!$C:$E,3,FALSE()),"⚠ Add to Budget"))</f>
        <v/>
      </c>
      <c r="H445" s="56"/>
    </row>
    <row r="446" customFormat="false" ht="16.5" hidden="false" customHeight="true" outlineLevel="0" collapsed="false">
      <c r="B446" s="59"/>
      <c r="C446" s="55" t="str">
        <f aca="false">IF(B446="","",TEXT(B446,"yyyy-mm"))</f>
        <v/>
      </c>
      <c r="D446" s="34"/>
      <c r="E446" s="35"/>
      <c r="F446" s="53"/>
      <c r="G446" s="55" t="str">
        <f aca="false">IF(D446="","",IFERROR(VLOOKUP(D446,Budget!$C:$E,3,FALSE()),"⚠ Add to Budget"))</f>
        <v/>
      </c>
      <c r="H446" s="57"/>
    </row>
    <row r="447" customFormat="false" ht="16.5" hidden="false" customHeight="true" outlineLevel="0" collapsed="false">
      <c r="B447" s="58"/>
      <c r="C447" s="55" t="str">
        <f aca="false">IF(B447="","",TEXT(B447,"yyyy-mm"))</f>
        <v/>
      </c>
      <c r="D447" s="32"/>
      <c r="E447" s="26"/>
      <c r="F447" s="52"/>
      <c r="G447" s="55" t="str">
        <f aca="false">IF(D447="","",IFERROR(VLOOKUP(D447,Budget!$C:$E,3,FALSE()),"⚠ Add to Budget"))</f>
        <v/>
      </c>
      <c r="H447" s="56"/>
    </row>
    <row r="448" customFormat="false" ht="16.5" hidden="false" customHeight="true" outlineLevel="0" collapsed="false">
      <c r="B448" s="59"/>
      <c r="C448" s="55" t="str">
        <f aca="false">IF(B448="","",TEXT(B448,"yyyy-mm"))</f>
        <v/>
      </c>
      <c r="D448" s="34"/>
      <c r="E448" s="35"/>
      <c r="F448" s="53"/>
      <c r="G448" s="55" t="str">
        <f aca="false">IF(D448="","",IFERROR(VLOOKUP(D448,Budget!$C:$E,3,FALSE()),"⚠ Add to Budget"))</f>
        <v/>
      </c>
      <c r="H448" s="57"/>
    </row>
    <row r="449" customFormat="false" ht="16.5" hidden="false" customHeight="true" outlineLevel="0" collapsed="false">
      <c r="B449" s="58"/>
      <c r="C449" s="55" t="str">
        <f aca="false">IF(B449="","",TEXT(B449,"yyyy-mm"))</f>
        <v/>
      </c>
      <c r="D449" s="32"/>
      <c r="E449" s="26"/>
      <c r="F449" s="52"/>
      <c r="G449" s="55" t="str">
        <f aca="false">IF(D449="","",IFERROR(VLOOKUP(D449,Budget!$C:$E,3,FALSE()),"⚠ Add to Budget"))</f>
        <v/>
      </c>
      <c r="H449" s="56"/>
    </row>
    <row r="450" customFormat="false" ht="16.5" hidden="false" customHeight="true" outlineLevel="0" collapsed="false">
      <c r="B450" s="59"/>
      <c r="C450" s="55" t="str">
        <f aca="false">IF(B450="","",TEXT(B450,"yyyy-mm"))</f>
        <v/>
      </c>
      <c r="D450" s="34"/>
      <c r="E450" s="35"/>
      <c r="F450" s="53"/>
      <c r="G450" s="55" t="str">
        <f aca="false">IF(D450="","",IFERROR(VLOOKUP(D450,Budget!$C:$E,3,FALSE()),"⚠ Add to Budget"))</f>
        <v/>
      </c>
      <c r="H450" s="57"/>
    </row>
    <row r="451" customFormat="false" ht="16.5" hidden="false" customHeight="true" outlineLevel="0" collapsed="false">
      <c r="B451" s="58"/>
      <c r="C451" s="55" t="str">
        <f aca="false">IF(B451="","",TEXT(B451,"yyyy-mm"))</f>
        <v/>
      </c>
      <c r="D451" s="32"/>
      <c r="E451" s="26"/>
      <c r="F451" s="52"/>
      <c r="G451" s="55" t="str">
        <f aca="false">IF(D451="","",IFERROR(VLOOKUP(D451,Budget!$C:$E,3,FALSE()),"⚠ Add to Budget"))</f>
        <v/>
      </c>
      <c r="H451" s="56"/>
    </row>
    <row r="452" customFormat="false" ht="16.5" hidden="false" customHeight="true" outlineLevel="0" collapsed="false">
      <c r="B452" s="59"/>
      <c r="C452" s="55" t="str">
        <f aca="false">IF(B452="","",TEXT(B452,"yyyy-mm"))</f>
        <v/>
      </c>
      <c r="D452" s="34"/>
      <c r="E452" s="35"/>
      <c r="F452" s="53"/>
      <c r="G452" s="55" t="str">
        <f aca="false">IF(D452="","",IFERROR(VLOOKUP(D452,Budget!$C:$E,3,FALSE()),"⚠ Add to Budget"))</f>
        <v/>
      </c>
      <c r="H452" s="57"/>
    </row>
    <row r="453" customFormat="false" ht="16.5" hidden="false" customHeight="true" outlineLevel="0" collapsed="false">
      <c r="B453" s="58"/>
      <c r="C453" s="55" t="str">
        <f aca="false">IF(B453="","",TEXT(B453,"yyyy-mm"))</f>
        <v/>
      </c>
      <c r="D453" s="32"/>
      <c r="E453" s="26"/>
      <c r="F453" s="52"/>
      <c r="G453" s="55" t="str">
        <f aca="false">IF(D453="","",IFERROR(VLOOKUP(D453,Budget!$C:$E,3,FALSE()),"⚠ Add to Budget"))</f>
        <v/>
      </c>
      <c r="H453" s="56"/>
    </row>
    <row r="454" customFormat="false" ht="16.5" hidden="false" customHeight="true" outlineLevel="0" collapsed="false">
      <c r="B454" s="59"/>
      <c r="C454" s="55" t="str">
        <f aca="false">IF(B454="","",TEXT(B454,"yyyy-mm"))</f>
        <v/>
      </c>
      <c r="D454" s="34"/>
      <c r="E454" s="35"/>
      <c r="F454" s="53"/>
      <c r="G454" s="55" t="str">
        <f aca="false">IF(D454="","",IFERROR(VLOOKUP(D454,Budget!$C:$E,3,FALSE()),"⚠ Add to Budget"))</f>
        <v/>
      </c>
      <c r="H454" s="57"/>
    </row>
    <row r="455" customFormat="false" ht="16.5" hidden="false" customHeight="true" outlineLevel="0" collapsed="false">
      <c r="B455" s="58"/>
      <c r="C455" s="55" t="str">
        <f aca="false">IF(B455="","",TEXT(B455,"yyyy-mm"))</f>
        <v/>
      </c>
      <c r="D455" s="32"/>
      <c r="E455" s="26"/>
      <c r="F455" s="52"/>
      <c r="G455" s="55" t="str">
        <f aca="false">IF(D455="","",IFERROR(VLOOKUP(D455,Budget!$C:$E,3,FALSE()),"⚠ Add to Budget"))</f>
        <v/>
      </c>
      <c r="H455" s="56"/>
    </row>
    <row r="456" customFormat="false" ht="16.5" hidden="false" customHeight="true" outlineLevel="0" collapsed="false">
      <c r="B456" s="59"/>
      <c r="C456" s="55" t="str">
        <f aca="false">IF(B456="","",TEXT(B456,"yyyy-mm"))</f>
        <v/>
      </c>
      <c r="D456" s="34"/>
      <c r="E456" s="35"/>
      <c r="F456" s="53"/>
      <c r="G456" s="55" t="str">
        <f aca="false">IF(D456="","",IFERROR(VLOOKUP(D456,Budget!$C:$E,3,FALSE()),"⚠ Add to Budget"))</f>
        <v/>
      </c>
      <c r="H456" s="57"/>
    </row>
    <row r="457" customFormat="false" ht="16.5" hidden="false" customHeight="true" outlineLevel="0" collapsed="false">
      <c r="B457" s="58"/>
      <c r="C457" s="55" t="str">
        <f aca="false">IF(B457="","",TEXT(B457,"yyyy-mm"))</f>
        <v/>
      </c>
      <c r="D457" s="32"/>
      <c r="E457" s="26"/>
      <c r="F457" s="52"/>
      <c r="G457" s="55" t="str">
        <f aca="false">IF(D457="","",IFERROR(VLOOKUP(D457,Budget!$C:$E,3,FALSE()),"⚠ Add to Budget"))</f>
        <v/>
      </c>
      <c r="H457" s="56"/>
    </row>
    <row r="458" customFormat="false" ht="16.5" hidden="false" customHeight="true" outlineLevel="0" collapsed="false">
      <c r="B458" s="59"/>
      <c r="C458" s="55" t="str">
        <f aca="false">IF(B458="","",TEXT(B458,"yyyy-mm"))</f>
        <v/>
      </c>
      <c r="D458" s="34"/>
      <c r="E458" s="35"/>
      <c r="F458" s="53"/>
      <c r="G458" s="55" t="str">
        <f aca="false">IF(D458="","",IFERROR(VLOOKUP(D458,Budget!$C:$E,3,FALSE()),"⚠ Add to Budget"))</f>
        <v/>
      </c>
      <c r="H458" s="57"/>
    </row>
    <row r="459" customFormat="false" ht="16.5" hidden="false" customHeight="true" outlineLevel="0" collapsed="false">
      <c r="B459" s="58"/>
      <c r="C459" s="55" t="str">
        <f aca="false">IF(B459="","",TEXT(B459,"yyyy-mm"))</f>
        <v/>
      </c>
      <c r="D459" s="32"/>
      <c r="E459" s="26"/>
      <c r="F459" s="52"/>
      <c r="G459" s="55" t="str">
        <f aca="false">IF(D459="","",IFERROR(VLOOKUP(D459,Budget!$C:$E,3,FALSE()),"⚠ Add to Budget"))</f>
        <v/>
      </c>
      <c r="H459" s="56"/>
    </row>
    <row r="460" customFormat="false" ht="16.5" hidden="false" customHeight="true" outlineLevel="0" collapsed="false">
      <c r="B460" s="59"/>
      <c r="C460" s="55" t="str">
        <f aca="false">IF(B460="","",TEXT(B460,"yyyy-mm"))</f>
        <v/>
      </c>
      <c r="D460" s="34"/>
      <c r="E460" s="35"/>
      <c r="F460" s="53"/>
      <c r="G460" s="55" t="str">
        <f aca="false">IF(D460="","",IFERROR(VLOOKUP(D460,Budget!$C:$E,3,FALSE()),"⚠ Add to Budget"))</f>
        <v/>
      </c>
      <c r="H460" s="57"/>
    </row>
    <row r="461" customFormat="false" ht="16.5" hidden="false" customHeight="true" outlineLevel="0" collapsed="false">
      <c r="B461" s="58"/>
      <c r="C461" s="55" t="str">
        <f aca="false">IF(B461="","",TEXT(B461,"yyyy-mm"))</f>
        <v/>
      </c>
      <c r="D461" s="32"/>
      <c r="E461" s="26"/>
      <c r="F461" s="52"/>
      <c r="G461" s="55" t="str">
        <f aca="false">IF(D461="","",IFERROR(VLOOKUP(D461,Budget!$C:$E,3,FALSE()),"⚠ Add to Budget"))</f>
        <v/>
      </c>
      <c r="H461" s="56"/>
    </row>
    <row r="462" customFormat="false" ht="16.5" hidden="false" customHeight="true" outlineLevel="0" collapsed="false">
      <c r="B462" s="59"/>
      <c r="C462" s="55" t="str">
        <f aca="false">IF(B462="","",TEXT(B462,"yyyy-mm"))</f>
        <v/>
      </c>
      <c r="D462" s="34"/>
      <c r="E462" s="35"/>
      <c r="F462" s="53"/>
      <c r="G462" s="55" t="str">
        <f aca="false">IF(D462="","",IFERROR(VLOOKUP(D462,Budget!$C:$E,3,FALSE()),"⚠ Add to Budget"))</f>
        <v/>
      </c>
      <c r="H462" s="57"/>
    </row>
    <row r="463" customFormat="false" ht="16.5" hidden="false" customHeight="true" outlineLevel="0" collapsed="false">
      <c r="B463" s="58"/>
      <c r="C463" s="55" t="str">
        <f aca="false">IF(B463="","",TEXT(B463,"yyyy-mm"))</f>
        <v/>
      </c>
      <c r="D463" s="32"/>
      <c r="E463" s="26"/>
      <c r="F463" s="52"/>
      <c r="G463" s="55" t="str">
        <f aca="false">IF(D463="","",IFERROR(VLOOKUP(D463,Budget!$C:$E,3,FALSE()),"⚠ Add to Budget"))</f>
        <v/>
      </c>
      <c r="H463" s="56"/>
    </row>
    <row r="464" customFormat="false" ht="16.5" hidden="false" customHeight="true" outlineLevel="0" collapsed="false">
      <c r="B464" s="59"/>
      <c r="C464" s="55" t="str">
        <f aca="false">IF(B464="","",TEXT(B464,"yyyy-mm"))</f>
        <v/>
      </c>
      <c r="D464" s="34"/>
      <c r="E464" s="35"/>
      <c r="F464" s="53"/>
      <c r="G464" s="55" t="str">
        <f aca="false">IF(D464="","",IFERROR(VLOOKUP(D464,Budget!$C:$E,3,FALSE()),"⚠ Add to Budget"))</f>
        <v/>
      </c>
      <c r="H464" s="57"/>
    </row>
    <row r="465" customFormat="false" ht="16.5" hidden="false" customHeight="true" outlineLevel="0" collapsed="false">
      <c r="B465" s="58"/>
      <c r="C465" s="55" t="str">
        <f aca="false">IF(B465="","",TEXT(B465,"yyyy-mm"))</f>
        <v/>
      </c>
      <c r="D465" s="32"/>
      <c r="E465" s="26"/>
      <c r="F465" s="52"/>
      <c r="G465" s="55" t="str">
        <f aca="false">IF(D465="","",IFERROR(VLOOKUP(D465,Budget!$C:$E,3,FALSE()),"⚠ Add to Budget"))</f>
        <v/>
      </c>
      <c r="H465" s="56"/>
    </row>
    <row r="466" customFormat="false" ht="16.5" hidden="false" customHeight="true" outlineLevel="0" collapsed="false">
      <c r="B466" s="59"/>
      <c r="C466" s="55" t="str">
        <f aca="false">IF(B466="","",TEXT(B466,"yyyy-mm"))</f>
        <v/>
      </c>
      <c r="D466" s="34"/>
      <c r="E466" s="35"/>
      <c r="F466" s="53"/>
      <c r="G466" s="55" t="str">
        <f aca="false">IF(D466="","",IFERROR(VLOOKUP(D466,Budget!$C:$E,3,FALSE()),"⚠ Add to Budget"))</f>
        <v/>
      </c>
      <c r="H466" s="57"/>
    </row>
    <row r="467" customFormat="false" ht="16.5" hidden="false" customHeight="true" outlineLevel="0" collapsed="false">
      <c r="B467" s="58"/>
      <c r="C467" s="55" t="str">
        <f aca="false">IF(B467="","",TEXT(B467,"yyyy-mm"))</f>
        <v/>
      </c>
      <c r="D467" s="32"/>
      <c r="E467" s="26"/>
      <c r="F467" s="52"/>
      <c r="G467" s="55" t="str">
        <f aca="false">IF(D467="","",IFERROR(VLOOKUP(D467,Budget!$C:$E,3,FALSE()),"⚠ Add to Budget"))</f>
        <v/>
      </c>
      <c r="H467" s="56"/>
    </row>
    <row r="468" customFormat="false" ht="16.5" hidden="false" customHeight="true" outlineLevel="0" collapsed="false">
      <c r="B468" s="59"/>
      <c r="C468" s="55" t="str">
        <f aca="false">IF(B468="","",TEXT(B468,"yyyy-mm"))</f>
        <v/>
      </c>
      <c r="D468" s="34"/>
      <c r="E468" s="35"/>
      <c r="F468" s="53"/>
      <c r="G468" s="55" t="str">
        <f aca="false">IF(D468="","",IFERROR(VLOOKUP(D468,Budget!$C:$E,3,FALSE()),"⚠ Add to Budget"))</f>
        <v/>
      </c>
      <c r="H468" s="57"/>
    </row>
    <row r="469" customFormat="false" ht="16.5" hidden="false" customHeight="true" outlineLevel="0" collapsed="false">
      <c r="B469" s="58"/>
      <c r="C469" s="55" t="str">
        <f aca="false">IF(B469="","",TEXT(B469,"yyyy-mm"))</f>
        <v/>
      </c>
      <c r="D469" s="32"/>
      <c r="E469" s="26"/>
      <c r="F469" s="52"/>
      <c r="G469" s="55" t="str">
        <f aca="false">IF(D469="","",IFERROR(VLOOKUP(D469,Budget!$C:$E,3,FALSE()),"⚠ Add to Budget"))</f>
        <v/>
      </c>
      <c r="H469" s="56"/>
    </row>
    <row r="470" customFormat="false" ht="16.5" hidden="false" customHeight="true" outlineLevel="0" collapsed="false">
      <c r="B470" s="59"/>
      <c r="C470" s="55" t="str">
        <f aca="false">IF(B470="","",TEXT(B470,"yyyy-mm"))</f>
        <v/>
      </c>
      <c r="D470" s="34"/>
      <c r="E470" s="35"/>
      <c r="F470" s="53"/>
      <c r="G470" s="55" t="str">
        <f aca="false">IF(D470="","",IFERROR(VLOOKUP(D470,Budget!$C:$E,3,FALSE()),"⚠ Add to Budget"))</f>
        <v/>
      </c>
      <c r="H470" s="57"/>
    </row>
    <row r="471" customFormat="false" ht="16.5" hidden="false" customHeight="true" outlineLevel="0" collapsed="false">
      <c r="B471" s="58"/>
      <c r="C471" s="55" t="str">
        <f aca="false">IF(B471="","",TEXT(B471,"yyyy-mm"))</f>
        <v/>
      </c>
      <c r="D471" s="32"/>
      <c r="E471" s="26"/>
      <c r="F471" s="52"/>
      <c r="G471" s="55" t="str">
        <f aca="false">IF(D471="","",IFERROR(VLOOKUP(D471,Budget!$C:$E,3,FALSE()),"⚠ Add to Budget"))</f>
        <v/>
      </c>
      <c r="H471" s="56"/>
    </row>
    <row r="472" customFormat="false" ht="16.5" hidden="false" customHeight="true" outlineLevel="0" collapsed="false">
      <c r="B472" s="59"/>
      <c r="C472" s="55" t="str">
        <f aca="false">IF(B472="","",TEXT(B472,"yyyy-mm"))</f>
        <v/>
      </c>
      <c r="D472" s="34"/>
      <c r="E472" s="35"/>
      <c r="F472" s="53"/>
      <c r="G472" s="55" t="str">
        <f aca="false">IF(D472="","",IFERROR(VLOOKUP(D472,Budget!$C:$E,3,FALSE()),"⚠ Add to Budget"))</f>
        <v/>
      </c>
      <c r="H472" s="57"/>
    </row>
    <row r="473" customFormat="false" ht="16.5" hidden="false" customHeight="true" outlineLevel="0" collapsed="false">
      <c r="B473" s="58"/>
      <c r="C473" s="55" t="str">
        <f aca="false">IF(B473="","",TEXT(B473,"yyyy-mm"))</f>
        <v/>
      </c>
      <c r="D473" s="32"/>
      <c r="E473" s="26"/>
      <c r="F473" s="52"/>
      <c r="G473" s="55" t="str">
        <f aca="false">IF(D473="","",IFERROR(VLOOKUP(D473,Budget!$C:$E,3,FALSE()),"⚠ Add to Budget"))</f>
        <v/>
      </c>
      <c r="H473" s="56"/>
    </row>
    <row r="474" customFormat="false" ht="16.5" hidden="false" customHeight="true" outlineLevel="0" collapsed="false">
      <c r="B474" s="59"/>
      <c r="C474" s="55" t="str">
        <f aca="false">IF(B474="","",TEXT(B474,"yyyy-mm"))</f>
        <v/>
      </c>
      <c r="D474" s="34"/>
      <c r="E474" s="35"/>
      <c r="F474" s="53"/>
      <c r="G474" s="55" t="str">
        <f aca="false">IF(D474="","",IFERROR(VLOOKUP(D474,Budget!$C:$E,3,FALSE()),"⚠ Add to Budget"))</f>
        <v/>
      </c>
      <c r="H474" s="57"/>
    </row>
    <row r="475" customFormat="false" ht="16.5" hidden="false" customHeight="true" outlineLevel="0" collapsed="false">
      <c r="B475" s="58"/>
      <c r="C475" s="55" t="str">
        <f aca="false">IF(B475="","",TEXT(B475,"yyyy-mm"))</f>
        <v/>
      </c>
      <c r="D475" s="32"/>
      <c r="E475" s="26"/>
      <c r="F475" s="52"/>
      <c r="G475" s="55" t="str">
        <f aca="false">IF(D475="","",IFERROR(VLOOKUP(D475,Budget!$C:$E,3,FALSE()),"⚠ Add to Budget"))</f>
        <v/>
      </c>
      <c r="H475" s="56"/>
    </row>
    <row r="476" customFormat="false" ht="16.5" hidden="false" customHeight="true" outlineLevel="0" collapsed="false">
      <c r="B476" s="59"/>
      <c r="C476" s="55" t="str">
        <f aca="false">IF(B476="","",TEXT(B476,"yyyy-mm"))</f>
        <v/>
      </c>
      <c r="D476" s="34"/>
      <c r="E476" s="35"/>
      <c r="F476" s="53"/>
      <c r="G476" s="55" t="str">
        <f aca="false">IF(D476="","",IFERROR(VLOOKUP(D476,Budget!$C:$E,3,FALSE()),"⚠ Add to Budget"))</f>
        <v/>
      </c>
      <c r="H476" s="57"/>
    </row>
    <row r="477" customFormat="false" ht="16.5" hidden="false" customHeight="true" outlineLevel="0" collapsed="false">
      <c r="B477" s="58"/>
      <c r="C477" s="55" t="str">
        <f aca="false">IF(B477="","",TEXT(B477,"yyyy-mm"))</f>
        <v/>
      </c>
      <c r="D477" s="32"/>
      <c r="E477" s="26"/>
      <c r="F477" s="52"/>
      <c r="G477" s="55" t="str">
        <f aca="false">IF(D477="","",IFERROR(VLOOKUP(D477,Budget!$C:$E,3,FALSE()),"⚠ Add to Budget"))</f>
        <v/>
      </c>
      <c r="H477" s="56"/>
    </row>
    <row r="478" customFormat="false" ht="16.5" hidden="false" customHeight="true" outlineLevel="0" collapsed="false">
      <c r="B478" s="59"/>
      <c r="C478" s="55" t="str">
        <f aca="false">IF(B478="","",TEXT(B478,"yyyy-mm"))</f>
        <v/>
      </c>
      <c r="D478" s="34"/>
      <c r="E478" s="35"/>
      <c r="F478" s="53"/>
      <c r="G478" s="55" t="str">
        <f aca="false">IF(D478="","",IFERROR(VLOOKUP(D478,Budget!$C:$E,3,FALSE()),"⚠ Add to Budget"))</f>
        <v/>
      </c>
      <c r="H478" s="57"/>
    </row>
    <row r="479" customFormat="false" ht="16.5" hidden="false" customHeight="true" outlineLevel="0" collapsed="false">
      <c r="B479" s="58"/>
      <c r="C479" s="55" t="str">
        <f aca="false">IF(B479="","",TEXT(B479,"yyyy-mm"))</f>
        <v/>
      </c>
      <c r="D479" s="32"/>
      <c r="E479" s="26"/>
      <c r="F479" s="52"/>
      <c r="G479" s="55" t="str">
        <f aca="false">IF(D479="","",IFERROR(VLOOKUP(D479,Budget!$C:$E,3,FALSE()),"⚠ Add to Budget"))</f>
        <v/>
      </c>
      <c r="H479" s="56"/>
    </row>
    <row r="480" customFormat="false" ht="16.5" hidden="false" customHeight="true" outlineLevel="0" collapsed="false">
      <c r="B480" s="59"/>
      <c r="C480" s="55" t="str">
        <f aca="false">IF(B480="","",TEXT(B480,"yyyy-mm"))</f>
        <v/>
      </c>
      <c r="D480" s="34"/>
      <c r="E480" s="35"/>
      <c r="F480" s="53"/>
      <c r="G480" s="55" t="str">
        <f aca="false">IF(D480="","",IFERROR(VLOOKUP(D480,Budget!$C:$E,3,FALSE()),"⚠ Add to Budget"))</f>
        <v/>
      </c>
      <c r="H480" s="57"/>
    </row>
    <row r="481" customFormat="false" ht="16.5" hidden="false" customHeight="true" outlineLevel="0" collapsed="false">
      <c r="B481" s="58"/>
      <c r="C481" s="55" t="str">
        <f aca="false">IF(B481="","",TEXT(B481,"yyyy-mm"))</f>
        <v/>
      </c>
      <c r="D481" s="32"/>
      <c r="E481" s="26"/>
      <c r="F481" s="52"/>
      <c r="G481" s="55" t="str">
        <f aca="false">IF(D481="","",IFERROR(VLOOKUP(D481,Budget!$C:$E,3,FALSE()),"⚠ Add to Budget"))</f>
        <v/>
      </c>
      <c r="H481" s="56"/>
    </row>
    <row r="482" customFormat="false" ht="16.5" hidden="false" customHeight="true" outlineLevel="0" collapsed="false">
      <c r="B482" s="59"/>
      <c r="C482" s="55" t="str">
        <f aca="false">IF(B482="","",TEXT(B482,"yyyy-mm"))</f>
        <v/>
      </c>
      <c r="D482" s="34"/>
      <c r="E482" s="35"/>
      <c r="F482" s="53"/>
      <c r="G482" s="55" t="str">
        <f aca="false">IF(D482="","",IFERROR(VLOOKUP(D482,Budget!$C:$E,3,FALSE()),"⚠ Add to Budget"))</f>
        <v/>
      </c>
      <c r="H482" s="57"/>
    </row>
    <row r="483" customFormat="false" ht="16.5" hidden="false" customHeight="true" outlineLevel="0" collapsed="false">
      <c r="B483" s="58"/>
      <c r="C483" s="55" t="str">
        <f aca="false">IF(B483="","",TEXT(B483,"yyyy-mm"))</f>
        <v/>
      </c>
      <c r="D483" s="32"/>
      <c r="E483" s="26"/>
      <c r="F483" s="52"/>
      <c r="G483" s="55" t="str">
        <f aca="false">IF(D483="","",IFERROR(VLOOKUP(D483,Budget!$C:$E,3,FALSE()),"⚠ Add to Budget"))</f>
        <v/>
      </c>
      <c r="H483" s="56"/>
    </row>
    <row r="484" customFormat="false" ht="16.5" hidden="false" customHeight="true" outlineLevel="0" collapsed="false">
      <c r="B484" s="59"/>
      <c r="C484" s="55" t="str">
        <f aca="false">IF(B484="","",TEXT(B484,"yyyy-mm"))</f>
        <v/>
      </c>
      <c r="D484" s="34"/>
      <c r="E484" s="35"/>
      <c r="F484" s="53"/>
      <c r="G484" s="55" t="str">
        <f aca="false">IF(D484="","",IFERROR(VLOOKUP(D484,Budget!$C:$E,3,FALSE()),"⚠ Add to Budget"))</f>
        <v/>
      </c>
      <c r="H484" s="57"/>
    </row>
    <row r="485" customFormat="false" ht="16.5" hidden="false" customHeight="true" outlineLevel="0" collapsed="false">
      <c r="B485" s="58"/>
      <c r="C485" s="55" t="str">
        <f aca="false">IF(B485="","",TEXT(B485,"yyyy-mm"))</f>
        <v/>
      </c>
      <c r="D485" s="32"/>
      <c r="E485" s="26"/>
      <c r="F485" s="52"/>
      <c r="G485" s="55" t="str">
        <f aca="false">IF(D485="","",IFERROR(VLOOKUP(D485,Budget!$C:$E,3,FALSE()),"⚠ Add to Budget"))</f>
        <v/>
      </c>
      <c r="H485" s="56"/>
    </row>
    <row r="486" customFormat="false" ht="16.5" hidden="false" customHeight="true" outlineLevel="0" collapsed="false">
      <c r="B486" s="59"/>
      <c r="C486" s="55" t="str">
        <f aca="false">IF(B486="","",TEXT(B486,"yyyy-mm"))</f>
        <v/>
      </c>
      <c r="D486" s="34"/>
      <c r="E486" s="35"/>
      <c r="F486" s="53"/>
      <c r="G486" s="55" t="str">
        <f aca="false">IF(D486="","",IFERROR(VLOOKUP(D486,Budget!$C:$E,3,FALSE()),"⚠ Add to Budget"))</f>
        <v/>
      </c>
      <c r="H486" s="57"/>
    </row>
    <row r="487" customFormat="false" ht="16.5" hidden="false" customHeight="true" outlineLevel="0" collapsed="false">
      <c r="B487" s="58"/>
      <c r="C487" s="55" t="str">
        <f aca="false">IF(B487="","",TEXT(B487,"yyyy-mm"))</f>
        <v/>
      </c>
      <c r="D487" s="32"/>
      <c r="E487" s="26"/>
      <c r="F487" s="52"/>
      <c r="G487" s="55" t="str">
        <f aca="false">IF(D487="","",IFERROR(VLOOKUP(D487,Budget!$C:$E,3,FALSE()),"⚠ Add to Budget"))</f>
        <v/>
      </c>
      <c r="H487" s="56"/>
    </row>
    <row r="488" customFormat="false" ht="16.5" hidden="false" customHeight="true" outlineLevel="0" collapsed="false">
      <c r="B488" s="59"/>
      <c r="C488" s="55" t="str">
        <f aca="false">IF(B488="","",TEXT(B488,"yyyy-mm"))</f>
        <v/>
      </c>
      <c r="D488" s="34"/>
      <c r="E488" s="35"/>
      <c r="F488" s="53"/>
      <c r="G488" s="55" t="str">
        <f aca="false">IF(D488="","",IFERROR(VLOOKUP(D488,Budget!$C:$E,3,FALSE()),"⚠ Add to Budget"))</f>
        <v/>
      </c>
      <c r="H488" s="57"/>
    </row>
    <row r="489" customFormat="false" ht="16.5" hidden="false" customHeight="true" outlineLevel="0" collapsed="false">
      <c r="B489" s="58"/>
      <c r="C489" s="55" t="str">
        <f aca="false">IF(B489="","",TEXT(B489,"yyyy-mm"))</f>
        <v/>
      </c>
      <c r="D489" s="32"/>
      <c r="E489" s="26"/>
      <c r="F489" s="52"/>
      <c r="G489" s="55" t="str">
        <f aca="false">IF(D489="","",IFERROR(VLOOKUP(D489,Budget!$C:$E,3,FALSE()),"⚠ Add to Budget"))</f>
        <v/>
      </c>
      <c r="H489" s="56"/>
    </row>
    <row r="490" customFormat="false" ht="16.5" hidden="false" customHeight="true" outlineLevel="0" collapsed="false">
      <c r="B490" s="59"/>
      <c r="C490" s="55" t="str">
        <f aca="false">IF(B490="","",TEXT(B490,"yyyy-mm"))</f>
        <v/>
      </c>
      <c r="D490" s="34"/>
      <c r="E490" s="35"/>
      <c r="F490" s="53"/>
      <c r="G490" s="55" t="str">
        <f aca="false">IF(D490="","",IFERROR(VLOOKUP(D490,Budget!$C:$E,3,FALSE()),"⚠ Add to Budget"))</f>
        <v/>
      </c>
      <c r="H490" s="57"/>
    </row>
    <row r="491" customFormat="false" ht="16.5" hidden="false" customHeight="true" outlineLevel="0" collapsed="false">
      <c r="B491" s="58"/>
      <c r="C491" s="55" t="str">
        <f aca="false">IF(B491="","",TEXT(B491,"yyyy-mm"))</f>
        <v/>
      </c>
      <c r="D491" s="32"/>
      <c r="E491" s="26"/>
      <c r="F491" s="52"/>
      <c r="G491" s="55" t="str">
        <f aca="false">IF(D491="","",IFERROR(VLOOKUP(D491,Budget!$C:$E,3,FALSE()),"⚠ Add to Budget"))</f>
        <v/>
      </c>
      <c r="H491" s="56"/>
    </row>
    <row r="492" customFormat="false" ht="16.5" hidden="false" customHeight="true" outlineLevel="0" collapsed="false">
      <c r="B492" s="59"/>
      <c r="C492" s="55" t="str">
        <f aca="false">IF(B492="","",TEXT(B492,"yyyy-mm"))</f>
        <v/>
      </c>
      <c r="D492" s="34"/>
      <c r="E492" s="35"/>
      <c r="F492" s="53"/>
      <c r="G492" s="55" t="str">
        <f aca="false">IF(D492="","",IFERROR(VLOOKUP(D492,Budget!$C:$E,3,FALSE()),"⚠ Add to Budget"))</f>
        <v/>
      </c>
      <c r="H492" s="57"/>
    </row>
    <row r="493" customFormat="false" ht="16.5" hidden="false" customHeight="true" outlineLevel="0" collapsed="false">
      <c r="B493" s="58"/>
      <c r="C493" s="55" t="str">
        <f aca="false">IF(B493="","",TEXT(B493,"yyyy-mm"))</f>
        <v/>
      </c>
      <c r="D493" s="32"/>
      <c r="E493" s="26"/>
      <c r="F493" s="52"/>
      <c r="G493" s="55" t="str">
        <f aca="false">IF(D493="","",IFERROR(VLOOKUP(D493,Budget!$C:$E,3,FALSE()),"⚠ Add to Budget"))</f>
        <v/>
      </c>
      <c r="H493" s="56"/>
    </row>
    <row r="494" customFormat="false" ht="16.5" hidden="false" customHeight="true" outlineLevel="0" collapsed="false">
      <c r="B494" s="59"/>
      <c r="C494" s="55" t="str">
        <f aca="false">IF(B494="","",TEXT(B494,"yyyy-mm"))</f>
        <v/>
      </c>
      <c r="D494" s="34"/>
      <c r="E494" s="35"/>
      <c r="F494" s="53"/>
      <c r="G494" s="55" t="str">
        <f aca="false">IF(D494="","",IFERROR(VLOOKUP(D494,Budget!$C:$E,3,FALSE()),"⚠ Add to Budget"))</f>
        <v/>
      </c>
      <c r="H494" s="57"/>
    </row>
    <row r="495" customFormat="false" ht="16.5" hidden="false" customHeight="true" outlineLevel="0" collapsed="false">
      <c r="B495" s="58"/>
      <c r="C495" s="55" t="str">
        <f aca="false">IF(B495="","",TEXT(B495,"yyyy-mm"))</f>
        <v/>
      </c>
      <c r="D495" s="32"/>
      <c r="E495" s="26"/>
      <c r="F495" s="52"/>
      <c r="G495" s="55" t="str">
        <f aca="false">IF(D495="","",IFERROR(VLOOKUP(D495,Budget!$C:$E,3,FALSE()),"⚠ Add to Budget"))</f>
        <v/>
      </c>
      <c r="H495" s="56"/>
    </row>
    <row r="496" customFormat="false" ht="16.5" hidden="false" customHeight="true" outlineLevel="0" collapsed="false">
      <c r="B496" s="59"/>
      <c r="C496" s="55" t="str">
        <f aca="false">IF(B496="","",TEXT(B496,"yyyy-mm"))</f>
        <v/>
      </c>
      <c r="D496" s="34"/>
      <c r="E496" s="35"/>
      <c r="F496" s="53"/>
      <c r="G496" s="55" t="str">
        <f aca="false">IF(D496="","",IFERROR(VLOOKUP(D496,Budget!$C:$E,3,FALSE()),"⚠ Add to Budget"))</f>
        <v/>
      </c>
      <c r="H496" s="57"/>
    </row>
    <row r="497" customFormat="false" ht="16.5" hidden="false" customHeight="true" outlineLevel="0" collapsed="false">
      <c r="B497" s="58"/>
      <c r="C497" s="55" t="str">
        <f aca="false">IF(B497="","",TEXT(B497,"yyyy-mm"))</f>
        <v/>
      </c>
      <c r="D497" s="32"/>
      <c r="E497" s="26"/>
      <c r="F497" s="52"/>
      <c r="G497" s="55" t="str">
        <f aca="false">IF(D497="","",IFERROR(VLOOKUP(D497,Budget!$C:$E,3,FALSE()),"⚠ Add to Budget"))</f>
        <v/>
      </c>
      <c r="H497" s="56"/>
    </row>
    <row r="498" customFormat="false" ht="16.5" hidden="false" customHeight="true" outlineLevel="0" collapsed="false">
      <c r="B498" s="59"/>
      <c r="C498" s="55" t="str">
        <f aca="false">IF(B498="","",TEXT(B498,"yyyy-mm"))</f>
        <v/>
      </c>
      <c r="D498" s="34"/>
      <c r="E498" s="35"/>
      <c r="F498" s="53"/>
      <c r="G498" s="55" t="str">
        <f aca="false">IF(D498="","",IFERROR(VLOOKUP(D498,Budget!$C:$E,3,FALSE()),"⚠ Add to Budget"))</f>
        <v/>
      </c>
      <c r="H498" s="57"/>
    </row>
    <row r="499" customFormat="false" ht="16.5" hidden="false" customHeight="true" outlineLevel="0" collapsed="false">
      <c r="B499" s="58"/>
      <c r="C499" s="55" t="str">
        <f aca="false">IF(B499="","",TEXT(B499,"yyyy-mm"))</f>
        <v/>
      </c>
      <c r="D499" s="32"/>
      <c r="E499" s="26"/>
      <c r="F499" s="52"/>
      <c r="G499" s="55" t="str">
        <f aca="false">IF(D499="","",IFERROR(VLOOKUP(D499,Budget!$C:$E,3,FALSE()),"⚠ Add to Budget"))</f>
        <v/>
      </c>
      <c r="H499" s="56"/>
    </row>
    <row r="500" customFormat="false" ht="16.5" hidden="false" customHeight="true" outlineLevel="0" collapsed="false">
      <c r="B500" s="59"/>
      <c r="C500" s="55" t="str">
        <f aca="false">IF(B500="","",TEXT(B500,"yyyy-mm"))</f>
        <v/>
      </c>
      <c r="D500" s="34"/>
      <c r="E500" s="35"/>
      <c r="F500" s="53"/>
      <c r="G500" s="55" t="str">
        <f aca="false">IF(D500="","",IFERROR(VLOOKUP(D500,Budget!$C:$E,3,FALSE()),"⚠ Add to Budget"))</f>
        <v/>
      </c>
      <c r="H500" s="57"/>
    </row>
    <row r="501" customFormat="false" ht="16.5" hidden="false" customHeight="true" outlineLevel="0" collapsed="false">
      <c r="B501" s="58"/>
      <c r="C501" s="55" t="str">
        <f aca="false">IF(B501="","",TEXT(B501,"yyyy-mm"))</f>
        <v/>
      </c>
      <c r="D501" s="32"/>
      <c r="E501" s="26"/>
      <c r="F501" s="52"/>
      <c r="G501" s="55" t="str">
        <f aca="false">IF(D501="","",IFERROR(VLOOKUP(D501,Budget!$C:$E,3,FALSE()),"⚠ Add to Budget"))</f>
        <v/>
      </c>
      <c r="H501" s="56"/>
    </row>
    <row r="502" customFormat="false" ht="16.5" hidden="false" customHeight="true" outlineLevel="0" collapsed="false">
      <c r="B502" s="59"/>
      <c r="C502" s="55" t="str">
        <f aca="false">IF(B502="","",TEXT(B502,"yyyy-mm"))</f>
        <v/>
      </c>
      <c r="D502" s="34"/>
      <c r="E502" s="35"/>
      <c r="F502" s="53"/>
      <c r="G502" s="55" t="str">
        <f aca="false">IF(D502="","",IFERROR(VLOOKUP(D502,Budget!$C:$E,3,FALSE()),"⚠ Add to Budget"))</f>
        <v/>
      </c>
      <c r="H502" s="57"/>
    </row>
    <row r="503" customFormat="false" ht="16.5" hidden="false" customHeight="true" outlineLevel="0" collapsed="false">
      <c r="B503" s="58"/>
      <c r="C503" s="55" t="str">
        <f aca="false">IF(B503="","",TEXT(B503,"yyyy-mm"))</f>
        <v/>
      </c>
      <c r="D503" s="32"/>
      <c r="E503" s="26"/>
      <c r="F503" s="52"/>
      <c r="G503" s="55" t="str">
        <f aca="false">IF(D503="","",IFERROR(VLOOKUP(D503,Budget!$C:$E,3,FALSE()),"⚠ Add to Budget"))</f>
        <v/>
      </c>
      <c r="H503" s="56"/>
    </row>
    <row r="504" customFormat="false" ht="16.5" hidden="false" customHeight="true" outlineLevel="0" collapsed="false">
      <c r="B504" s="59"/>
      <c r="C504" s="55" t="str">
        <f aca="false">IF(B504="","",TEXT(B504,"yyyy-mm"))</f>
        <v/>
      </c>
      <c r="D504" s="34"/>
      <c r="E504" s="35"/>
      <c r="F504" s="53"/>
      <c r="G504" s="55" t="str">
        <f aca="false">IF(D504="","",IFERROR(VLOOKUP(D504,Budget!$C:$E,3,FALSE()),"⚠ Add to Budget"))</f>
        <v/>
      </c>
      <c r="H504" s="57"/>
    </row>
  </sheetData>
  <mergeCells count="2">
    <mergeCell ref="A1:I1"/>
    <mergeCell ref="A2:I2"/>
  </mergeCells>
  <dataValidations count="2">
    <dataValidation allowBlank="true" errorStyle="stop" operator="between" showDropDown="false" showErrorMessage="false" showInputMessage="false" sqref="D5:D504" type="list">
      <formula1>Settings!$C$3:$C$55</formula1>
      <formula2>0</formula2>
    </dataValidation>
    <dataValidation allowBlank="true" errorStyle="stop" operator="between" showDropDown="false" showErrorMessage="false" showInputMessage="false" sqref="F5:F504" type="list">
      <formula1>Settings!$D$3:$D$20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62219"/>
    <pageSetUpPr fitToPage="false"/>
  </sheetPr>
  <dimension ref="A1:F5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16"/>
    <col collapsed="false" customWidth="true" hidden="false" outlineLevel="0" max="3" min="3" style="1" width="30"/>
    <col collapsed="false" customWidth="true" hidden="false" outlineLevel="0" max="4" min="4" style="1" width="20"/>
    <col collapsed="false" customWidth="true" hidden="false" outlineLevel="0" max="5" min="5" style="1" width="2"/>
    <col collapsed="false" customWidth="true" hidden="false" outlineLevel="0" max="6" min="6" style="1" width="14"/>
  </cols>
  <sheetData>
    <row r="1" customFormat="false" ht="30" hidden="false" customHeight="true" outlineLevel="0" collapsed="false">
      <c r="A1" s="2" t="s">
        <v>92</v>
      </c>
      <c r="B1" s="2"/>
      <c r="C1" s="2"/>
      <c r="D1" s="2"/>
      <c r="E1" s="2"/>
    </row>
    <row r="2" customFormat="false" ht="15.75" hidden="false" customHeight="true" outlineLevel="0" collapsed="false">
      <c r="A2" s="3" t="s">
        <v>93</v>
      </c>
      <c r="B2" s="3"/>
      <c r="C2" s="3"/>
      <c r="D2" s="3"/>
      <c r="E2" s="3"/>
    </row>
    <row r="3" customFormat="false" ht="7.5" hidden="false" customHeight="true" outlineLevel="0" collapsed="false">
      <c r="A3" s="4"/>
      <c r="B3" s="4"/>
      <c r="C3" s="4"/>
      <c r="D3" s="4"/>
      <c r="E3" s="4"/>
    </row>
    <row r="4" customFormat="false" ht="18" hidden="false" customHeight="true" outlineLevel="0" collapsed="false">
      <c r="A4" s="4"/>
      <c r="B4" s="6" t="s">
        <v>94</v>
      </c>
      <c r="C4" s="6" t="s">
        <v>95</v>
      </c>
      <c r="D4" s="6" t="s">
        <v>96</v>
      </c>
      <c r="E4" s="4"/>
      <c r="F4" s="60" t="s">
        <v>97</v>
      </c>
    </row>
    <row r="5" customFormat="false" ht="16.5" hidden="false" customHeight="true" outlineLevel="0" collapsed="false">
      <c r="A5" s="4"/>
      <c r="B5" s="32" t="s">
        <v>47</v>
      </c>
      <c r="C5" s="32" t="s">
        <v>65</v>
      </c>
      <c r="D5" s="32" t="s">
        <v>98</v>
      </c>
      <c r="E5" s="4"/>
      <c r="F5" s="52" t="s">
        <v>99</v>
      </c>
    </row>
    <row r="6" customFormat="false" ht="16.5" hidden="false" customHeight="true" outlineLevel="0" collapsed="false">
      <c r="A6" s="4"/>
      <c r="B6" s="34" t="s">
        <v>48</v>
      </c>
      <c r="C6" s="34" t="s">
        <v>67</v>
      </c>
      <c r="D6" s="34" t="s">
        <v>91</v>
      </c>
      <c r="E6" s="4"/>
      <c r="F6" s="53" t="s">
        <v>100</v>
      </c>
    </row>
    <row r="7" customFormat="false" ht="16.5" hidden="false" customHeight="true" outlineLevel="0" collapsed="false">
      <c r="A7" s="4"/>
      <c r="B7" s="32" t="s">
        <v>49</v>
      </c>
      <c r="C7" s="32" t="s">
        <v>69</v>
      </c>
      <c r="D7" s="32" t="s">
        <v>101</v>
      </c>
      <c r="E7" s="4"/>
      <c r="F7" s="52" t="s">
        <v>102</v>
      </c>
    </row>
    <row r="8" customFormat="false" ht="16.5" hidden="false" customHeight="true" outlineLevel="0" collapsed="false">
      <c r="A8" s="4"/>
      <c r="B8" s="34"/>
      <c r="C8" s="34" t="s">
        <v>71</v>
      </c>
      <c r="D8" s="34" t="s">
        <v>103</v>
      </c>
      <c r="E8" s="4"/>
      <c r="F8" s="53" t="s">
        <v>104</v>
      </c>
    </row>
    <row r="9" customFormat="false" ht="16.5" hidden="false" customHeight="true" outlineLevel="0" collapsed="false">
      <c r="A9" s="4"/>
      <c r="B9" s="32"/>
      <c r="C9" s="32" t="s">
        <v>73</v>
      </c>
      <c r="D9" s="32" t="s">
        <v>105</v>
      </c>
      <c r="E9" s="4"/>
      <c r="F9" s="52" t="s">
        <v>106</v>
      </c>
    </row>
    <row r="10" customFormat="false" ht="16.5" hidden="false" customHeight="true" outlineLevel="0" collapsed="false">
      <c r="A10" s="4"/>
      <c r="B10" s="34"/>
      <c r="C10" s="34" t="s">
        <v>107</v>
      </c>
      <c r="D10" s="34" t="s">
        <v>108</v>
      </c>
      <c r="E10" s="4"/>
      <c r="F10" s="53" t="s">
        <v>109</v>
      </c>
    </row>
    <row r="11" customFormat="false" ht="16.5" hidden="false" customHeight="true" outlineLevel="0" collapsed="false">
      <c r="A11" s="4"/>
      <c r="B11" s="32"/>
      <c r="C11" s="32" t="s">
        <v>110</v>
      </c>
      <c r="D11" s="32" t="s">
        <v>111</v>
      </c>
      <c r="E11" s="4"/>
      <c r="F11" s="52" t="s">
        <v>112</v>
      </c>
    </row>
    <row r="12" customFormat="false" ht="16.5" hidden="false" customHeight="true" outlineLevel="0" collapsed="false">
      <c r="A12" s="4"/>
      <c r="B12" s="34"/>
      <c r="C12" s="34" t="s">
        <v>113</v>
      </c>
      <c r="D12" s="34"/>
      <c r="E12" s="4"/>
      <c r="F12" s="53" t="s">
        <v>114</v>
      </c>
    </row>
    <row r="13" customFormat="false" ht="16.5" hidden="false" customHeight="true" outlineLevel="0" collapsed="false">
      <c r="A13" s="4"/>
      <c r="B13" s="32"/>
      <c r="C13" s="32" t="s">
        <v>115</v>
      </c>
      <c r="D13" s="32"/>
      <c r="E13" s="4"/>
      <c r="F13" s="52" t="s">
        <v>116</v>
      </c>
    </row>
    <row r="14" customFormat="false" ht="16.5" hidden="false" customHeight="true" outlineLevel="0" collapsed="false">
      <c r="A14" s="4"/>
      <c r="B14" s="34"/>
      <c r="C14" s="34" t="s">
        <v>117</v>
      </c>
      <c r="D14" s="34"/>
      <c r="E14" s="4"/>
      <c r="F14" s="53" t="s">
        <v>118</v>
      </c>
    </row>
    <row r="15" customFormat="false" ht="16.5" hidden="false" customHeight="true" outlineLevel="0" collapsed="false">
      <c r="A15" s="4"/>
      <c r="B15" s="32"/>
      <c r="C15" s="32" t="s">
        <v>74</v>
      </c>
      <c r="D15" s="32"/>
      <c r="E15" s="4"/>
      <c r="F15" s="52" t="s">
        <v>119</v>
      </c>
    </row>
    <row r="16" customFormat="false" ht="16.5" hidden="false" customHeight="true" outlineLevel="0" collapsed="false">
      <c r="A16" s="4"/>
      <c r="B16" s="34"/>
      <c r="C16" s="34" t="s">
        <v>77</v>
      </c>
      <c r="D16" s="34"/>
      <c r="E16" s="4"/>
      <c r="F16" s="53" t="s">
        <v>120</v>
      </c>
    </row>
    <row r="17" customFormat="false" ht="16.5" hidden="false" customHeight="true" outlineLevel="0" collapsed="false">
      <c r="A17" s="4"/>
      <c r="B17" s="32"/>
      <c r="C17" s="32" t="s">
        <v>76</v>
      </c>
      <c r="D17" s="32"/>
      <c r="E17" s="4"/>
      <c r="F17" s="52" t="s">
        <v>121</v>
      </c>
    </row>
    <row r="18" customFormat="false" ht="16.5" hidden="false" customHeight="true" outlineLevel="0" collapsed="false">
      <c r="A18" s="4"/>
      <c r="B18" s="34"/>
      <c r="C18" s="34" t="s">
        <v>78</v>
      </c>
      <c r="D18" s="34"/>
      <c r="E18" s="4"/>
      <c r="F18" s="53" t="s">
        <v>122</v>
      </c>
    </row>
    <row r="19" customFormat="false" ht="16.5" hidden="false" customHeight="true" outlineLevel="0" collapsed="false">
      <c r="A19" s="4"/>
      <c r="B19" s="32"/>
      <c r="C19" s="32" t="s">
        <v>123</v>
      </c>
      <c r="D19" s="32"/>
      <c r="E19" s="4"/>
      <c r="F19" s="52" t="s">
        <v>124</v>
      </c>
    </row>
    <row r="20" customFormat="false" ht="16.5" hidden="false" customHeight="true" outlineLevel="0" collapsed="false">
      <c r="A20" s="4"/>
      <c r="B20" s="34"/>
      <c r="C20" s="34" t="s">
        <v>125</v>
      </c>
      <c r="D20" s="34"/>
      <c r="E20" s="4"/>
      <c r="F20" s="53" t="s">
        <v>126</v>
      </c>
    </row>
    <row r="21" customFormat="false" ht="16.5" hidden="false" customHeight="true" outlineLevel="0" collapsed="false">
      <c r="A21" s="4"/>
      <c r="B21" s="32"/>
      <c r="C21" s="32" t="s">
        <v>127</v>
      </c>
      <c r="D21" s="32"/>
      <c r="E21" s="4"/>
      <c r="F21" s="52" t="s">
        <v>128</v>
      </c>
    </row>
    <row r="22" customFormat="false" ht="16.5" hidden="false" customHeight="true" outlineLevel="0" collapsed="false">
      <c r="A22" s="4"/>
      <c r="B22" s="34"/>
      <c r="C22" s="34" t="s">
        <v>129</v>
      </c>
      <c r="D22" s="34"/>
      <c r="E22" s="4"/>
      <c r="F22" s="53" t="s">
        <v>130</v>
      </c>
    </row>
    <row r="23" customFormat="false" ht="16.5" hidden="false" customHeight="true" outlineLevel="0" collapsed="false">
      <c r="A23" s="4"/>
      <c r="B23" s="32"/>
      <c r="C23" s="32" t="s">
        <v>79</v>
      </c>
      <c r="D23" s="32"/>
      <c r="E23" s="4"/>
      <c r="F23" s="52" t="s">
        <v>131</v>
      </c>
    </row>
    <row r="24" customFormat="false" ht="16.5" hidden="false" customHeight="true" outlineLevel="0" collapsed="false">
      <c r="A24" s="4"/>
      <c r="B24" s="34"/>
      <c r="C24" s="34" t="s">
        <v>80</v>
      </c>
      <c r="D24" s="34"/>
      <c r="E24" s="4"/>
      <c r="F24" s="53" t="s">
        <v>132</v>
      </c>
    </row>
    <row r="25" customFormat="false" ht="16.5" hidden="false" customHeight="true" outlineLevel="0" collapsed="false">
      <c r="A25" s="4"/>
      <c r="B25" s="32"/>
      <c r="C25" s="32" t="s">
        <v>81</v>
      </c>
      <c r="D25" s="32"/>
      <c r="E25" s="4"/>
      <c r="F25" s="52" t="s">
        <v>133</v>
      </c>
    </row>
    <row r="26" customFormat="false" ht="16.5" hidden="false" customHeight="true" outlineLevel="0" collapsed="false">
      <c r="A26" s="4"/>
      <c r="B26" s="34"/>
      <c r="C26" s="34" t="s">
        <v>134</v>
      </c>
      <c r="D26" s="34"/>
      <c r="E26" s="4"/>
      <c r="F26" s="53" t="s">
        <v>135</v>
      </c>
    </row>
    <row r="27" customFormat="false" ht="16.5" hidden="false" customHeight="true" outlineLevel="0" collapsed="false">
      <c r="A27" s="4"/>
      <c r="B27" s="32"/>
      <c r="C27" s="32" t="s">
        <v>136</v>
      </c>
      <c r="D27" s="32"/>
      <c r="E27" s="4"/>
      <c r="F27" s="52" t="s">
        <v>137</v>
      </c>
    </row>
    <row r="28" customFormat="false" ht="16.5" hidden="false" customHeight="true" outlineLevel="0" collapsed="false">
      <c r="A28" s="4"/>
      <c r="B28" s="34"/>
      <c r="C28" s="34" t="s">
        <v>138</v>
      </c>
      <c r="D28" s="34"/>
      <c r="E28" s="4"/>
      <c r="F28" s="53" t="s">
        <v>139</v>
      </c>
    </row>
    <row r="29" customFormat="false" ht="16.5" hidden="false" customHeight="true" outlineLevel="0" collapsed="false">
      <c r="A29" s="4"/>
      <c r="B29" s="32"/>
      <c r="C29" s="32" t="s">
        <v>140</v>
      </c>
      <c r="D29" s="32"/>
      <c r="E29" s="4"/>
      <c r="F29" s="52" t="s">
        <v>141</v>
      </c>
    </row>
    <row r="30" customFormat="false" ht="15" hidden="false" customHeight="true" outlineLevel="0" collapsed="false">
      <c r="A30" s="4"/>
      <c r="B30" s="4"/>
      <c r="C30" s="4"/>
      <c r="D30" s="4"/>
      <c r="E30" s="4"/>
      <c r="F30" s="53" t="s">
        <v>142</v>
      </c>
    </row>
    <row r="31" customFormat="false" ht="21.75" hidden="false" customHeight="true" outlineLevel="0" collapsed="false">
      <c r="A31" s="4"/>
      <c r="B31" s="61" t="s">
        <v>143</v>
      </c>
      <c r="C31" s="61"/>
      <c r="D31" s="61"/>
      <c r="E31" s="4"/>
      <c r="F31" s="52" t="s">
        <v>144</v>
      </c>
    </row>
    <row r="32" customFormat="false" ht="15" hidden="false" customHeight="true" outlineLevel="0" collapsed="false">
      <c r="A32" s="4"/>
      <c r="B32" s="4"/>
      <c r="C32" s="4"/>
      <c r="D32" s="4"/>
      <c r="E32" s="4"/>
      <c r="F32" s="53" t="s">
        <v>30</v>
      </c>
    </row>
    <row r="33" customFormat="false" ht="15" hidden="false" customHeight="true" outlineLevel="0" collapsed="false">
      <c r="A33" s="4"/>
      <c r="B33" s="4"/>
      <c r="C33" s="4"/>
      <c r="D33" s="4"/>
      <c r="E33" s="4"/>
      <c r="F33" s="52" t="s">
        <v>145</v>
      </c>
    </row>
    <row r="34" customFormat="false" ht="15" hidden="false" customHeight="true" outlineLevel="0" collapsed="false">
      <c r="A34" s="4"/>
      <c r="B34" s="4"/>
      <c r="C34" s="4"/>
      <c r="D34" s="4"/>
      <c r="E34" s="4"/>
      <c r="F34" s="53" t="s">
        <v>146</v>
      </c>
    </row>
    <row r="35" customFormat="false" ht="15" hidden="false" customHeight="true" outlineLevel="0" collapsed="false">
      <c r="A35" s="4"/>
      <c r="B35" s="4"/>
      <c r="C35" s="4"/>
      <c r="D35" s="4"/>
      <c r="E35" s="4"/>
      <c r="F35" s="52" t="s">
        <v>147</v>
      </c>
    </row>
    <row r="36" customFormat="false" ht="15" hidden="false" customHeight="true" outlineLevel="0" collapsed="false">
      <c r="A36" s="4"/>
      <c r="B36" s="4"/>
      <c r="C36" s="4"/>
      <c r="D36" s="4"/>
      <c r="E36" s="4"/>
      <c r="F36" s="53" t="s">
        <v>148</v>
      </c>
    </row>
    <row r="37" customFormat="false" ht="15" hidden="false" customHeight="true" outlineLevel="0" collapsed="false">
      <c r="A37" s="4"/>
      <c r="B37" s="4"/>
      <c r="C37" s="4"/>
      <c r="D37" s="4"/>
      <c r="E37" s="4"/>
      <c r="F37" s="52" t="s">
        <v>149</v>
      </c>
    </row>
    <row r="38" customFormat="false" ht="15" hidden="false" customHeight="true" outlineLevel="0" collapsed="false">
      <c r="F38" s="53" t="s">
        <v>150</v>
      </c>
    </row>
    <row r="39" customFormat="false" ht="15" hidden="false" customHeight="true" outlineLevel="0" collapsed="false">
      <c r="F39" s="52" t="s">
        <v>151</v>
      </c>
    </row>
    <row r="40" customFormat="false" ht="15" hidden="false" customHeight="true" outlineLevel="0" collapsed="false">
      <c r="F40" s="53" t="s">
        <v>152</v>
      </c>
    </row>
    <row r="41" customFormat="false" ht="15" hidden="false" customHeight="true" outlineLevel="0" collapsed="false">
      <c r="F41" s="52" t="s">
        <v>153</v>
      </c>
    </row>
    <row r="42" customFormat="false" ht="15" hidden="false" customHeight="true" outlineLevel="0" collapsed="false">
      <c r="F42" s="53" t="s">
        <v>154</v>
      </c>
    </row>
    <row r="43" customFormat="false" ht="15" hidden="false" customHeight="true" outlineLevel="0" collapsed="false">
      <c r="F43" s="52" t="s">
        <v>155</v>
      </c>
    </row>
    <row r="44" customFormat="false" ht="15" hidden="false" customHeight="true" outlineLevel="0" collapsed="false">
      <c r="F44" s="53" t="s">
        <v>156</v>
      </c>
    </row>
    <row r="45" customFormat="false" ht="15" hidden="false" customHeight="true" outlineLevel="0" collapsed="false">
      <c r="F45" s="52" t="s">
        <v>157</v>
      </c>
    </row>
    <row r="46" customFormat="false" ht="15" hidden="false" customHeight="true" outlineLevel="0" collapsed="false">
      <c r="F46" s="53" t="s">
        <v>158</v>
      </c>
    </row>
    <row r="47" customFormat="false" ht="15" hidden="false" customHeight="true" outlineLevel="0" collapsed="false">
      <c r="F47" s="52" t="s">
        <v>159</v>
      </c>
    </row>
    <row r="48" customFormat="false" ht="15" hidden="false" customHeight="true" outlineLevel="0" collapsed="false">
      <c r="F48" s="53" t="s">
        <v>160</v>
      </c>
    </row>
    <row r="49" customFormat="false" ht="15" hidden="false" customHeight="true" outlineLevel="0" collapsed="false">
      <c r="F49" s="52" t="s">
        <v>161</v>
      </c>
    </row>
    <row r="50" customFormat="false" ht="15" hidden="false" customHeight="true" outlineLevel="0" collapsed="false">
      <c r="F50" s="53" t="s">
        <v>162</v>
      </c>
    </row>
    <row r="51" customFormat="false" ht="15" hidden="false" customHeight="true" outlineLevel="0" collapsed="false">
      <c r="F51" s="52" t="s">
        <v>163</v>
      </c>
    </row>
    <row r="52" customFormat="false" ht="15" hidden="false" customHeight="true" outlineLevel="0" collapsed="false">
      <c r="F52" s="53" t="s">
        <v>164</v>
      </c>
    </row>
    <row r="53" customFormat="false" ht="15" hidden="false" customHeight="true" outlineLevel="0" collapsed="false">
      <c r="F53" s="52" t="s">
        <v>165</v>
      </c>
    </row>
  </sheetData>
  <mergeCells count="3">
    <mergeCell ref="A1:E1"/>
    <mergeCell ref="A2:E2"/>
    <mergeCell ref="B31:D3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LibreOffice/25.2.6.2$Linux_AARCH64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2026-03-16T11:14:01Z</dcterms:created>
  <dc:creator>openpyxl</dc:creator>
  <dc:description/>
  <dc:language>en-US</dc:language>
  <cp:lastModifiedBy/>
  <dcterms:modified xsi:type="dcterms:W3CDTF">2026-03-16T15:46:05Z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